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EF1346AA-D785-4179-85C7-ED72465A56C7}" xr6:coauthVersionLast="36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over" sheetId="8" r:id="rId1"/>
    <sheet name="MTA" sheetId="1" r:id="rId2"/>
    <sheet name="KTA" sheetId="4" r:id="rId3"/>
    <sheet name="RTA" sheetId="5" r:id="rId4"/>
    <sheet name="KTD" sheetId="6" r:id="rId5"/>
    <sheet name="EVA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7" l="1"/>
  <c r="H19" i="7"/>
  <c r="G19" i="7"/>
  <c r="F19" i="7"/>
  <c r="E19" i="7"/>
  <c r="D19" i="7"/>
  <c r="C19" i="7"/>
  <c r="C20" i="7" s="1"/>
  <c r="B18" i="7"/>
  <c r="B17" i="7"/>
  <c r="B16" i="7"/>
  <c r="B15" i="7"/>
  <c r="B14" i="7"/>
  <c r="B13" i="7"/>
  <c r="B4" i="7"/>
  <c r="B5" i="7"/>
  <c r="B6" i="7"/>
  <c r="B7" i="7"/>
  <c r="B8" i="7"/>
  <c r="B3" i="7"/>
  <c r="I9" i="7"/>
  <c r="C9" i="7"/>
  <c r="C10" i="7" s="1"/>
  <c r="D10" i="7" s="1"/>
  <c r="D9" i="7"/>
  <c r="E9" i="7"/>
  <c r="F9" i="7"/>
  <c r="G9" i="7"/>
  <c r="H9" i="7"/>
  <c r="E10" i="7" l="1"/>
  <c r="F10" i="7" s="1"/>
  <c r="G10" i="7" s="1"/>
  <c r="H10" i="7" s="1"/>
  <c r="I10" i="7" s="1"/>
  <c r="C21" i="7"/>
  <c r="D20" i="7"/>
  <c r="E20" i="7" l="1"/>
  <c r="D21" i="7"/>
  <c r="F20" i="7" l="1"/>
  <c r="E21" i="7"/>
  <c r="G20" i="7" l="1"/>
  <c r="F21" i="7"/>
  <c r="H20" i="7" l="1"/>
  <c r="G21" i="7"/>
  <c r="I20" i="7" l="1"/>
  <c r="I21" i="7" s="1"/>
  <c r="H21" i="7"/>
</calcChain>
</file>

<file path=xl/sharedStrings.xml><?xml version="1.0" encoding="utf-8"?>
<sst xmlns="http://schemas.openxmlformats.org/spreadsheetml/2006/main" count="73" uniqueCount="47">
  <si>
    <t>Abschätzung der Ist-Termine zum Berichts-Termin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</si>
  <si>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</si>
  <si>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</si>
  <si>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</si>
  <si>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</si>
  <si>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</si>
  <si>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</si>
  <si>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</si>
  <si>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</si>
  <si>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</si>
  <si>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Berichtstermine</t>
  </si>
  <si>
    <t>Plan-Termine</t>
  </si>
  <si>
    <t>Kapitel</t>
  </si>
  <si>
    <t>Thema</t>
  </si>
  <si>
    <t>Inhalt</t>
  </si>
  <si>
    <t>Autor</t>
  </si>
  <si>
    <t>Harald Nahrstedt</t>
  </si>
  <si>
    <t>Datum</t>
  </si>
  <si>
    <t>Version</t>
  </si>
  <si>
    <t>Plan-Kosten</t>
  </si>
  <si>
    <t>Abschätzung der Kosten zum Berichts-Termin</t>
  </si>
  <si>
    <t>Meilenstein-Termine</t>
  </si>
  <si>
    <t>Kostenart</t>
  </si>
  <si>
    <t>Plan</t>
  </si>
  <si>
    <t>Ist</t>
  </si>
  <si>
    <t>MS</t>
  </si>
  <si>
    <t>Plan-PM</t>
  </si>
  <si>
    <t>Task</t>
  </si>
  <si>
    <t>T1</t>
  </si>
  <si>
    <t>T2</t>
  </si>
  <si>
    <t>T3</t>
  </si>
  <si>
    <t>T4</t>
  </si>
  <si>
    <t>T5</t>
  </si>
  <si>
    <t>T6</t>
  </si>
  <si>
    <t>Plankosten</t>
  </si>
  <si>
    <t>Istkosten</t>
  </si>
  <si>
    <t>EVA</t>
  </si>
  <si>
    <t>Σ</t>
  </si>
  <si>
    <t>kum. Σ</t>
  </si>
  <si>
    <t>Abschätzung Personen-Monate zum Berichts-Termin</t>
  </si>
  <si>
    <t>Skills + Tools</t>
  </si>
  <si>
    <t>1. Auflage</t>
  </si>
  <si>
    <t>Projektorganisation</t>
  </si>
  <si>
    <t xml:space="preserve"> </t>
  </si>
  <si>
    <t>1.0</t>
  </si>
  <si>
    <t>Springer Verlag</t>
  </si>
  <si>
    <t>Projekt-Kontrolle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</si>
</sst>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0&quot; T€&quot;"/>
    <numFmt numFmtId="166" formatCode="0&quot; PM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14" fontId="0" fillId="0" borderId="2" xfId="0" applyNumberForma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14" fontId="0" fillId="0" borderId="4" xfId="0" applyNumberFormat="1" applyBorder="1"/>
    <xf numFmtId="0" fontId="0" fillId="0" borderId="4" xfId="0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0" fontId="1" fillId="0" borderId="5" xfId="0" applyFont="1" applyBorder="1"/>
    <xf numFmtId="14" fontId="0" fillId="0" borderId="5" xfId="0" applyNumberFormat="1" applyBorder="1"/>
    <xf numFmtId="0" fontId="0" fillId="0" borderId="5" xfId="0" applyBorder="1"/>
    <xf numFmtId="165" fontId="0" fillId="0" borderId="5" xfId="0" applyNumberFormat="1" applyBorder="1"/>
    <xf numFmtId="14" fontId="0" fillId="0" borderId="5" xfId="0" applyNumberFormat="1" applyBorder="1" applyAlignment="1">
      <alignment textRotation="90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/>
    <xf numFmtId="0" fontId="0" fillId="0" borderId="3" xfId="0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5" xfId="0" applyFont="1" applyBorder="1" applyAlignment="1"/>
    <xf numFmtId="0" fontId="0" fillId="0" borderId="5" xfId="0" applyBorder="1" applyAlignment="1"/>
    <xf numFmtId="0" fontId="2" fillId="2" borderId="0" xfId="1" applyFont="1" applyFill="1" applyAlignment="1">
      <alignment horizontal="center"/>
    </xf>
    <xf numFmtId="0" fontId="3" fillId="0" borderId="0" xfId="1" applyFont="1"/>
    <xf numFmtId="0" fontId="6" fillId="0" borderId="0" xfId="1"/>
    <xf numFmtId="0" fontId="3" fillId="4" borderId="0" xfId="1" applyFont="1" applyFill="1"/>
    <xf numFmtId="0" fontId="3" fillId="4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4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3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/>
    </xf>
  </cellXfs>
  <cellStyles count="2">
    <cellStyle name="Standard" xfId="0" builtinId="0"/>
    <cellStyle name="Standard 2 2 2" xfId="1" xr:uid="{27A51490-6D38-4BED-8346-281BD6ADD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Meilenstein-Trend-Analyse</a:t>
            </a:r>
          </a:p>
        </c:rich>
      </c:tx>
      <c:layout>
        <c:manualLayout>
          <c:xMode val="edge"/>
          <c:yMode val="edge"/>
          <c:x val="0.32728782320295452"/>
          <c:y val="7.0125813235601575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6460575900993"/>
          <c:y val="0.3656575575111935"/>
          <c:w val="0.63831530932960134"/>
          <c:h val="0.5441547287505093"/>
        </c:manualLayout>
      </c:layout>
      <c:lineChart>
        <c:grouping val="standard"/>
        <c:varyColors val="0"/>
        <c:ser>
          <c:idx val="0"/>
          <c:order val="0"/>
          <c:tx>
            <c:v>M1</c:v>
          </c:tx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MTA!$C$3:$I$3</c:f>
              <c:numCache>
                <c:formatCode>General</c:formatCode>
                <c:ptCount val="7"/>
                <c:pt idx="0" formatCode="m/d/yyyy">
                  <c:v>42384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AE-4438-822F-1D85DE21E19A}"/>
            </c:ext>
          </c:extLst>
        </c:ser>
        <c:ser>
          <c:idx val="1"/>
          <c:order val="1"/>
          <c:tx>
            <c:v>M2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MTA!$C$4:$I$4</c:f>
              <c:numCache>
                <c:formatCode>m/d/yyyy</c:formatCode>
                <c:ptCount val="7"/>
                <c:pt idx="0">
                  <c:v>42430</c:v>
                </c:pt>
                <c:pt idx="1">
                  <c:v>42439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1AE-4438-822F-1D85DE21E19A}"/>
            </c:ext>
          </c:extLst>
        </c:ser>
        <c:ser>
          <c:idx val="2"/>
          <c:order val="2"/>
          <c:tx>
            <c:v>M3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MTA!$C$5:$I$5</c:f>
              <c:numCache>
                <c:formatCode>m/d/yyyy</c:formatCode>
                <c:ptCount val="7"/>
                <c:pt idx="0">
                  <c:v>42470</c:v>
                </c:pt>
                <c:pt idx="1">
                  <c:v>42475</c:v>
                </c:pt>
                <c:pt idx="2">
                  <c:v>42491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1AE-4438-822F-1D85DE21E19A}"/>
            </c:ext>
          </c:extLst>
        </c:ser>
        <c:ser>
          <c:idx val="3"/>
          <c:order val="3"/>
          <c:tx>
            <c:v>M4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MTA!$C$6:$I$6</c:f>
              <c:numCache>
                <c:formatCode>m/d/yyyy</c:formatCode>
                <c:ptCount val="7"/>
                <c:pt idx="0">
                  <c:v>42520</c:v>
                </c:pt>
                <c:pt idx="1">
                  <c:v>42520</c:v>
                </c:pt>
                <c:pt idx="2">
                  <c:v>42520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1AE-4438-822F-1D85DE21E19A}"/>
            </c:ext>
          </c:extLst>
        </c:ser>
        <c:ser>
          <c:idx val="4"/>
          <c:order val="4"/>
          <c:tx>
            <c:v>M5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MTA!$C$7:$I$7</c:f>
              <c:numCache>
                <c:formatCode>m/d/yyyy</c:formatCode>
                <c:ptCount val="7"/>
                <c:pt idx="0">
                  <c:v>42541</c:v>
                </c:pt>
                <c:pt idx="1">
                  <c:v>42546</c:v>
                </c:pt>
                <c:pt idx="2">
                  <c:v>42541</c:v>
                </c:pt>
                <c:pt idx="3">
                  <c:v>42541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1AE-4438-822F-1D85DE21E19A}"/>
            </c:ext>
          </c:extLst>
        </c:ser>
        <c:ser>
          <c:idx val="5"/>
          <c:order val="5"/>
          <c:tx>
            <c:v>M6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MTA!$C$8:$I$8</c:f>
              <c:numCache>
                <c:formatCode>m/d/yyyy</c:formatCode>
                <c:ptCount val="7"/>
                <c:pt idx="0">
                  <c:v>42597</c:v>
                </c:pt>
                <c:pt idx="1">
                  <c:v>42607</c:v>
                </c:pt>
                <c:pt idx="2">
                  <c:v>42592</c:v>
                </c:pt>
                <c:pt idx="3">
                  <c:v>42597</c:v>
                </c:pt>
                <c:pt idx="4">
                  <c:v>42602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1AE-4438-822F-1D85DE21E19A}"/>
            </c:ext>
          </c:extLst>
        </c:ser>
        <c:ser>
          <c:idx val="6"/>
          <c:order val="6"/>
          <c:tx>
            <c:v>M7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MTA!$C$9:$I$9</c:f>
              <c:numCache>
                <c:formatCode>m/d/yyyy</c:formatCode>
                <c:ptCount val="7"/>
                <c:pt idx="0">
                  <c:v>42689</c:v>
                </c:pt>
                <c:pt idx="1">
                  <c:v>42694</c:v>
                </c:pt>
                <c:pt idx="2">
                  <c:v>42694</c:v>
                </c:pt>
                <c:pt idx="3">
                  <c:v>42699</c:v>
                </c:pt>
                <c:pt idx="4">
                  <c:v>42684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1AE-4438-822F-1D85DE21E19A}"/>
            </c:ext>
          </c:extLst>
        </c:ser>
        <c:ser>
          <c:idx val="7"/>
          <c:order val="7"/>
          <c:tx>
            <c:v>M8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MTA!$C$10:$I$10</c:f>
              <c:numCache>
                <c:formatCode>m/d/yyyy</c:formatCode>
                <c:ptCount val="7"/>
                <c:pt idx="0">
                  <c:v>42714</c:v>
                </c:pt>
                <c:pt idx="1">
                  <c:v>42719</c:v>
                </c:pt>
                <c:pt idx="2">
                  <c:v>42714</c:v>
                </c:pt>
                <c:pt idx="3">
                  <c:v>42719</c:v>
                </c:pt>
                <c:pt idx="4">
                  <c:v>42714</c:v>
                </c:pt>
                <c:pt idx="5">
                  <c:v>42719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1AE-4438-822F-1D85DE21E19A}"/>
            </c:ext>
          </c:extLst>
        </c:ser>
        <c:ser>
          <c:idx val="8"/>
          <c:order val="8"/>
          <c:tx>
            <c:v>M9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MTA!$C$11:$I$11</c:f>
              <c:numCache>
                <c:formatCode>m/d/yyyy</c:formatCode>
                <c:ptCount val="7"/>
                <c:pt idx="0">
                  <c:v>42750</c:v>
                </c:pt>
                <c:pt idx="1">
                  <c:v>42750</c:v>
                </c:pt>
                <c:pt idx="2">
                  <c:v>42745</c:v>
                </c:pt>
                <c:pt idx="3">
                  <c:v>42745</c:v>
                </c:pt>
                <c:pt idx="4">
                  <c:v>42740</c:v>
                </c:pt>
                <c:pt idx="5">
                  <c:v>42745</c:v>
                </c:pt>
                <c:pt idx="6">
                  <c:v>42767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1AE-4438-822F-1D85DE21E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t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 val="max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42767"/>
          <c:min val="4237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60"/>
      </c:valAx>
    </c:plotArea>
    <c:legend>
      <c:legendPos val="r"/>
      <c:layout>
        <c:manualLayout>
          <c:xMode val="edge"/>
          <c:yMode val="edge"/>
          <c:x val="0.86323589543554824"/>
          <c:y val="0.27108568781843445"/>
          <c:w val="0.11337229648615341"/>
          <c:h val="0.6382204724409449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Kosten-Trend-Analyse</a:t>
            </a:r>
          </a:p>
        </c:rich>
      </c:tx>
      <c:layout>
        <c:manualLayout>
          <c:xMode val="edge"/>
          <c:yMode val="edge"/>
          <c:x val="0.27742923516966123"/>
          <c:y val="4.7915846192743167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93467555754529"/>
          <c:y val="0.20596831336676974"/>
          <c:w val="0.69304372191996644"/>
          <c:h val="0.5441547287505093"/>
        </c:manualLayout>
      </c:layout>
      <c:lineChart>
        <c:grouping val="standard"/>
        <c:varyColors val="0"/>
        <c:ser>
          <c:idx val="0"/>
          <c:order val="0"/>
          <c:tx>
            <c:v>M1</c:v>
          </c:tx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KTA!$C$3:$F$3</c:f>
              <c:numCache>
                <c:formatCode>0" T€"</c:formatCode>
                <c:ptCount val="4"/>
                <c:pt idx="0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B-4E69-A0C9-74E3B02C15A9}"/>
            </c:ext>
          </c:extLst>
        </c:ser>
        <c:ser>
          <c:idx val="1"/>
          <c:order val="1"/>
          <c:tx>
            <c:v>M2</c:v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KTA!$C$4:$F$4</c:f>
              <c:numCache>
                <c:formatCode>0" T€"</c:formatCode>
                <c:ptCount val="4"/>
                <c:pt idx="0">
                  <c:v>85</c:v>
                </c:pt>
                <c:pt idx="1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B-4E69-A0C9-74E3B02C15A9}"/>
            </c:ext>
          </c:extLst>
        </c:ser>
        <c:ser>
          <c:idx val="2"/>
          <c:order val="2"/>
          <c:tx>
            <c:strRef>
              <c:f>KTA!$B$5</c:f>
              <c:strCache>
                <c:ptCount val="1"/>
                <c:pt idx="0">
                  <c:v>M3</c:v>
                </c:pt>
              </c:strCache>
            </c:strRef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KTA!$C$5:$F$5</c:f>
              <c:numCache>
                <c:formatCode>0" T€"</c:formatCode>
                <c:ptCount val="4"/>
                <c:pt idx="0">
                  <c:v>48</c:v>
                </c:pt>
                <c:pt idx="1">
                  <c:v>51</c:v>
                </c:pt>
                <c:pt idx="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B-4E69-A0C9-74E3B02C15A9}"/>
            </c:ext>
          </c:extLst>
        </c:ser>
        <c:ser>
          <c:idx val="3"/>
          <c:order val="3"/>
          <c:tx>
            <c:v>M4</c:v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KTA!$C$6:$F$6</c:f>
              <c:numCache>
                <c:formatCode>0" T€"</c:formatCode>
                <c:ptCount val="4"/>
                <c:pt idx="0">
                  <c:v>62</c:v>
                </c:pt>
                <c:pt idx="1">
                  <c:v>64</c:v>
                </c:pt>
                <c:pt idx="2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6B-4E69-A0C9-74E3B02C15A9}"/>
            </c:ext>
          </c:extLst>
        </c:ser>
        <c:ser>
          <c:idx val="4"/>
          <c:order val="4"/>
          <c:tx>
            <c:v>M5</c:v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KTA!$C$7:$F$7</c:f>
              <c:numCache>
                <c:formatCode>0" T€"</c:formatCode>
                <c:ptCount val="4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6B-4E69-A0C9-74E3B02C1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At val="0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90"/>
          <c:min val="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&quot; T€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47940641600894"/>
          <c:y val="0.20425837859376489"/>
          <c:w val="0.13981623898701295"/>
          <c:h val="0.5430784023284218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Ressourcen-Trend-Analyse</a:t>
            </a:r>
          </a:p>
        </c:rich>
      </c:tx>
      <c:layout>
        <c:manualLayout>
          <c:xMode val="edge"/>
          <c:yMode val="edge"/>
          <c:x val="0.27758967074151086"/>
          <c:y val="3.8191439662275228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27105745534052"/>
          <c:y val="0.14976095204307199"/>
          <c:w val="0.67407514524690115"/>
          <c:h val="0.60189010354288242"/>
        </c:manualLayout>
      </c:layout>
      <c:lineChart>
        <c:grouping val="standard"/>
        <c:varyColors val="0"/>
        <c:ser>
          <c:idx val="0"/>
          <c:order val="0"/>
          <c:tx>
            <c:v>M1</c:v>
          </c:tx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RTA!$C$3:$I$3</c:f>
              <c:numCache>
                <c:formatCode>0" PM"</c:formatCode>
                <c:ptCount val="7"/>
                <c:pt idx="0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58D-B435-3D7A756F7D29}"/>
            </c:ext>
          </c:extLst>
        </c:ser>
        <c:ser>
          <c:idx val="1"/>
          <c:order val="1"/>
          <c:tx>
            <c:v>M2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RTA!$C$4:$I$4</c:f>
              <c:numCache>
                <c:formatCode>0" PM"</c:formatCode>
                <c:ptCount val="7"/>
                <c:pt idx="0">
                  <c:v>195</c:v>
                </c:pt>
                <c:pt idx="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6-458D-B435-3D7A756F7D29}"/>
            </c:ext>
          </c:extLst>
        </c:ser>
        <c:ser>
          <c:idx val="2"/>
          <c:order val="2"/>
          <c:tx>
            <c:v>M3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RTA!$C$5:$I$5</c:f>
              <c:numCache>
                <c:formatCode>0" PM"</c:formatCode>
                <c:ptCount val="7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6-458D-B435-3D7A756F7D29}"/>
            </c:ext>
          </c:extLst>
        </c:ser>
        <c:ser>
          <c:idx val="3"/>
          <c:order val="3"/>
          <c:tx>
            <c:v>M4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RTA!$C$6:$I$6</c:f>
              <c:numCache>
                <c:formatCode>0" PM"</c:formatCode>
                <c:ptCount val="7"/>
                <c:pt idx="0">
                  <c:v>148</c:v>
                </c:pt>
                <c:pt idx="1">
                  <c:v>156</c:v>
                </c:pt>
                <c:pt idx="2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16-458D-B435-3D7A756F7D29}"/>
            </c:ext>
          </c:extLst>
        </c:ser>
        <c:ser>
          <c:idx val="4"/>
          <c:order val="4"/>
          <c:tx>
            <c:v>M5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RTA!$C$7:$I$7</c:f>
              <c:numCache>
                <c:formatCode>0" PM"</c:formatCode>
                <c:ptCount val="7"/>
                <c:pt idx="0">
                  <c:v>122</c:v>
                </c:pt>
                <c:pt idx="1">
                  <c:v>132</c:v>
                </c:pt>
                <c:pt idx="2">
                  <c:v>144</c:v>
                </c:pt>
                <c:pt idx="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16-458D-B435-3D7A756F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At val="0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220"/>
          <c:min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&quot; PM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5059706748784358"/>
          <c:y val="0.15407452709188049"/>
          <c:w val="0.1044165170556553"/>
          <c:h val="0.6082606664458205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Kosten-Termin-Diagramm</a:t>
            </a:r>
          </a:p>
        </c:rich>
      </c:tx>
      <c:layout>
        <c:manualLayout>
          <c:xMode val="edge"/>
          <c:yMode val="edge"/>
          <c:x val="0.26295727556876969"/>
          <c:y val="3.7978298805671086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13740685162491"/>
          <c:y val="0.34299755992750086"/>
          <c:w val="0.67641058395912179"/>
          <c:h val="0.57627380291690733"/>
        </c:manualLayout>
      </c:layout>
      <c:lineChart>
        <c:grouping val="standard"/>
        <c:varyColors val="0"/>
        <c:ser>
          <c:idx val="0"/>
          <c:order val="0"/>
          <c:tx>
            <c:v>Plan</c:v>
          </c:tx>
          <c:cat>
            <c:numRef>
              <c:f>KTD!$B$1:$F$1</c:f>
              <c:numCache>
                <c:formatCode>m/d/yyyy</c:formatCode>
                <c:ptCount val="5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</c:numCache>
            </c:numRef>
          </c:cat>
          <c:val>
            <c:numRef>
              <c:f>KTD!$B$3:$F$3</c:f>
              <c:numCache>
                <c:formatCode>0" T€"</c:formatCode>
                <c:ptCount val="5"/>
                <c:pt idx="0">
                  <c:v>64</c:v>
                </c:pt>
                <c:pt idx="1">
                  <c:v>82</c:v>
                </c:pt>
                <c:pt idx="2">
                  <c:v>46</c:v>
                </c:pt>
                <c:pt idx="3">
                  <c:v>55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6-4318-9348-5D7686644BAC}"/>
            </c:ext>
          </c:extLst>
        </c:ser>
        <c:ser>
          <c:idx val="1"/>
          <c:order val="1"/>
          <c:tx>
            <c:v>Ist</c:v>
          </c:tx>
          <c:marker>
            <c:symbol val="circle"/>
            <c:size val="5"/>
          </c:marker>
          <c:cat>
            <c:numRef>
              <c:f>KTD!$B$1:$F$1</c:f>
              <c:numCache>
                <c:formatCode>m/d/yyyy</c:formatCode>
                <c:ptCount val="5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</c:numCache>
            </c:numRef>
          </c:cat>
          <c:val>
            <c:numRef>
              <c:f>KTD!$B$4:$F$4</c:f>
              <c:numCache>
                <c:formatCode>0" T€"</c:formatCode>
                <c:ptCount val="5"/>
                <c:pt idx="0">
                  <c:v>66</c:v>
                </c:pt>
                <c:pt idx="1">
                  <c:v>84</c:v>
                </c:pt>
                <c:pt idx="2">
                  <c:v>55</c:v>
                </c:pt>
                <c:pt idx="3">
                  <c:v>52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6-4318-9348-5D7686644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t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 val="max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90"/>
          <c:min val="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&quot; T€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3363776200730155"/>
          <c:y val="0.47770635526096311"/>
          <c:w val="0.12064794313669654"/>
          <c:h val="0.1586219924637406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Earned-Value-Analyse / Fertigstellungswert</a:t>
            </a:r>
          </a:p>
        </c:rich>
      </c:tx>
      <c:layout>
        <c:manualLayout>
          <c:xMode val="edge"/>
          <c:yMode val="edge"/>
          <c:x val="0.21181942943406584"/>
          <c:y val="7.4047244094488193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01406686909234"/>
          <c:y val="0.40095167515825236"/>
          <c:w val="0.63831530932960134"/>
          <c:h val="0.5441547287505093"/>
        </c:manualLayout>
      </c:layout>
      <c:lineChart>
        <c:grouping val="standard"/>
        <c:varyColors val="0"/>
        <c:ser>
          <c:idx val="1"/>
          <c:order val="0"/>
          <c:tx>
            <c:v>Ist</c:v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val>
            <c:numRef>
              <c:f>EVA!$C$20:$I$20</c:f>
              <c:numCache>
                <c:formatCode>#,##0.00\ _€</c:formatCode>
                <c:ptCount val="7"/>
                <c:pt idx="0">
                  <c:v>1000</c:v>
                </c:pt>
                <c:pt idx="1">
                  <c:v>1800</c:v>
                </c:pt>
                <c:pt idx="2">
                  <c:v>3870</c:v>
                </c:pt>
                <c:pt idx="3">
                  <c:v>8240</c:v>
                </c:pt>
                <c:pt idx="4">
                  <c:v>13940</c:v>
                </c:pt>
                <c:pt idx="5">
                  <c:v>17190</c:v>
                </c:pt>
                <c:pt idx="6">
                  <c:v>19210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07-4F8B-8602-E73C9B0675F8}"/>
            </c:ext>
          </c:extLst>
        </c:ser>
        <c:ser>
          <c:idx val="0"/>
          <c:order val="2"/>
          <c:tx>
            <c:v>Plan</c:v>
          </c:tx>
          <c:marker>
            <c:symbol val="circle"/>
            <c:size val="5"/>
            <c:spPr>
              <a:solidFill>
                <a:srgbClr val="0070C0"/>
              </a:solidFill>
            </c:spPr>
          </c:marker>
          <c:cat>
            <c:numRef>
              <c:f>EVA!$C$1:$I$1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EVA!$C$10:$I$10</c:f>
              <c:numCache>
                <c:formatCode>#,##0.00\ _€</c:formatCode>
                <c:ptCount val="7"/>
                <c:pt idx="0">
                  <c:v>1200</c:v>
                </c:pt>
                <c:pt idx="1">
                  <c:v>2200</c:v>
                </c:pt>
                <c:pt idx="2">
                  <c:v>4750</c:v>
                </c:pt>
                <c:pt idx="3">
                  <c:v>8300</c:v>
                </c:pt>
                <c:pt idx="4">
                  <c:v>12550</c:v>
                </c:pt>
                <c:pt idx="5">
                  <c:v>14900</c:v>
                </c:pt>
                <c:pt idx="6">
                  <c:v>15850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07-4F8B-8602-E73C9B06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lineChart>
        <c:grouping val="standard"/>
        <c:varyColors val="0"/>
        <c:ser>
          <c:idx val="2"/>
          <c:order val="1"/>
          <c:tx>
            <c:v>EVA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EVA!$C$21:$I$21</c:f>
              <c:numCache>
                <c:formatCode>General</c:formatCode>
                <c:ptCount val="7"/>
                <c:pt idx="0">
                  <c:v>0.83333333333333337</c:v>
                </c:pt>
                <c:pt idx="1">
                  <c:v>0.81818181818181823</c:v>
                </c:pt>
                <c:pt idx="2">
                  <c:v>0.8147368421052632</c:v>
                </c:pt>
                <c:pt idx="3">
                  <c:v>0.9927710843373494</c:v>
                </c:pt>
                <c:pt idx="4">
                  <c:v>1.1107569721115538</c:v>
                </c:pt>
                <c:pt idx="5">
                  <c:v>1.1536912751677852</c:v>
                </c:pt>
                <c:pt idx="6">
                  <c:v>1.2119873817034701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07-4F8B-8602-E73C9B06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217416"/>
        <c:axId val="597206264"/>
      </c:lineChart>
      <c:dateAx>
        <c:axId val="2135859592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 val="max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2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.00\ &quot;€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5000"/>
      </c:valAx>
      <c:valAx>
        <c:axId val="597206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97217416"/>
        <c:crosses val="max"/>
        <c:crossBetween val="between"/>
      </c:valAx>
      <c:catAx>
        <c:axId val="597217416"/>
        <c:scaling>
          <c:orientation val="minMax"/>
        </c:scaling>
        <c:delete val="1"/>
        <c:axPos val="b"/>
        <c:majorTickMark val="out"/>
        <c:minorTickMark val="none"/>
        <c:tickLblPos val="nextTo"/>
        <c:crossAx val="5972062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43662907001489681"/>
          <c:y val="0.85009837610697669"/>
          <c:w val="0.3333482774112696"/>
          <c:h val="6.0126062795766488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29325" y="76200"/>
    <xdr:ext cx="5334000" cy="3238500"/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301BFDF-74BD-4996-A3A6-34251608C0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395422" y="59348"/>
    <xdr:ext cx="4114801" cy="28860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4AEB4C4-7509-4DA9-BE12-3B7063D475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4638674" y="76200"/>
    <xdr:ext cx="4972051" cy="2943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3018194-9D39-4873-AE44-94096CF17C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286125" y="85724"/>
    <xdr:ext cx="4591050" cy="289560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2612D8B-38C1-4A4F-B3FF-F5409301BA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991225" y="133349"/>
    <xdr:ext cx="5286375" cy="38195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6E18821-CB75-45D4-98AB-1D6739EF71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9FF8-F454-4532-A1FF-E38714F136BD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39" customWidth="1"/>
    <col min="2" max="2" width="23.140625" style="39" customWidth="1"/>
    <col min="3" max="3" width="53.42578125" style="39" customWidth="1"/>
    <col min="4" max="16384" width="11.42578125" style="39"/>
  </cols>
  <sheetData>
    <row r="2" spans="2:3" x14ac:dyDescent="0.25">
      <c r="B2" s="37"/>
      <c r="C2" s="38"/>
    </row>
    <row r="3" spans="2:3" x14ac:dyDescent="0.25">
      <c r="B3" s="37" t="s">
        <v>40</v>
      </c>
      <c r="C3" s="38"/>
    </row>
    <row r="4" spans="2:3" x14ac:dyDescent="0.25">
      <c r="B4" s="37" t="s">
        <v>41</v>
      </c>
      <c r="C4" s="38"/>
    </row>
    <row r="5" spans="2:3" x14ac:dyDescent="0.25">
      <c r="B5" s="37"/>
      <c r="C5" s="38"/>
    </row>
    <row r="6" spans="2:3" x14ac:dyDescent="0.25">
      <c r="B6" s="40"/>
      <c r="C6" s="38"/>
    </row>
    <row r="7" spans="2:3" x14ac:dyDescent="0.25">
      <c r="B7" s="41" t="s">
        <v>12</v>
      </c>
      <c r="C7" s="42">
        <v>8</v>
      </c>
    </row>
    <row r="8" spans="2:3" x14ac:dyDescent="0.25">
      <c r="B8" s="41" t="s">
        <v>13</v>
      </c>
      <c r="C8" s="43" t="s">
        <v>42</v>
      </c>
    </row>
    <row r="9" spans="2:3" x14ac:dyDescent="0.25">
      <c r="B9" s="41"/>
      <c r="C9" s="44"/>
    </row>
    <row r="10" spans="2:3" x14ac:dyDescent="0.25">
      <c r="B10" s="41" t="s">
        <v>14</v>
      </c>
      <c r="C10" s="44" t="s">
        <v>46</v>
      </c>
    </row>
    <row r="11" spans="2:3" x14ac:dyDescent="0.25">
      <c r="B11" s="41"/>
      <c r="C11" s="44"/>
    </row>
    <row r="12" spans="2:3" x14ac:dyDescent="0.25">
      <c r="B12" s="41"/>
      <c r="C12" s="44" t="s">
        <v>43</v>
      </c>
    </row>
    <row r="13" spans="2:3" x14ac:dyDescent="0.25">
      <c r="B13" s="41"/>
      <c r="C13" s="44"/>
    </row>
    <row r="14" spans="2:3" x14ac:dyDescent="0.25">
      <c r="B14" s="41"/>
      <c r="C14" s="44"/>
    </row>
    <row r="15" spans="2:3" x14ac:dyDescent="0.25">
      <c r="B15" s="41"/>
      <c r="C15" s="44"/>
    </row>
    <row r="16" spans="2:3" x14ac:dyDescent="0.25">
      <c r="B16" s="41"/>
      <c r="C16" s="44"/>
    </row>
    <row r="17" spans="2:3" x14ac:dyDescent="0.25">
      <c r="B17" s="41"/>
      <c r="C17" s="44"/>
    </row>
    <row r="18" spans="2:3" x14ac:dyDescent="0.25">
      <c r="B18" s="41" t="s">
        <v>15</v>
      </c>
      <c r="C18" s="44" t="s">
        <v>16</v>
      </c>
    </row>
    <row r="19" spans="2:3" x14ac:dyDescent="0.25">
      <c r="B19" s="41" t="s">
        <v>17</v>
      </c>
      <c r="C19" s="45">
        <v>43991</v>
      </c>
    </row>
    <row r="20" spans="2:3" x14ac:dyDescent="0.25">
      <c r="B20" s="41" t="s">
        <v>18</v>
      </c>
      <c r="C20" s="44" t="s">
        <v>44</v>
      </c>
    </row>
    <row r="21" spans="2:3" x14ac:dyDescent="0.25">
      <c r="B21" s="46"/>
      <c r="C21" s="47"/>
    </row>
    <row r="22" spans="2:3" x14ac:dyDescent="0.25">
      <c r="B22" s="48"/>
      <c r="C22" s="38"/>
    </row>
    <row r="23" spans="2:3" x14ac:dyDescent="0.25">
      <c r="B23" s="48" t="s">
        <v>45</v>
      </c>
      <c r="C23" s="38"/>
    </row>
    <row r="24" spans="2:3" x14ac:dyDescent="0.25">
      <c r="B24" s="49"/>
      <c r="C24" s="3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showGridLines="0" zoomScaleNormal="100" workbookViewId="0">
      <selection activeCell="F15" sqref="F15"/>
    </sheetView>
  </sheetViews>
  <sheetFormatPr baseColWidth="10" defaultRowHeight="15" x14ac:dyDescent="0.25"/>
  <cols>
    <col min="1" max="1" width="13" customWidth="1"/>
    <col min="2" max="2" width="5.140625" customWidth="1"/>
    <col min="3" max="9" width="10.140625" bestFit="1" customWidth="1"/>
  </cols>
  <sheetData>
    <row r="1" spans="1:9" x14ac:dyDescent="0.25">
      <c r="A1" s="32" t="s">
        <v>10</v>
      </c>
      <c r="B1" s="32"/>
      <c r="C1" s="6">
        <v>42401</v>
      </c>
      <c r="D1" s="6">
        <v>42461</v>
      </c>
      <c r="E1" s="6">
        <v>42522</v>
      </c>
      <c r="F1" s="6">
        <v>42583</v>
      </c>
      <c r="G1" s="6">
        <v>42644</v>
      </c>
      <c r="H1" s="6">
        <v>42705</v>
      </c>
      <c r="I1" s="6">
        <v>42767</v>
      </c>
    </row>
    <row r="2" spans="1:9" x14ac:dyDescent="0.25">
      <c r="A2" s="7" t="s">
        <v>11</v>
      </c>
      <c r="B2" s="8" t="s">
        <v>25</v>
      </c>
      <c r="C2" s="30" t="s">
        <v>0</v>
      </c>
      <c r="D2" s="31"/>
      <c r="E2" s="31"/>
      <c r="F2" s="31"/>
      <c r="G2" s="31"/>
      <c r="H2" s="31"/>
      <c r="I2" s="31"/>
    </row>
    <row r="3" spans="1:9" x14ac:dyDescent="0.25">
      <c r="A3" s="9">
        <v>42370</v>
      </c>
      <c r="B3" s="10" t="s">
        <v>1</v>
      </c>
      <c r="C3" s="9">
        <v>42384</v>
      </c>
      <c r="D3" s="11"/>
      <c r="E3" s="11"/>
      <c r="F3" s="11"/>
      <c r="G3" s="11"/>
      <c r="H3" s="11"/>
      <c r="I3" s="11"/>
    </row>
    <row r="4" spans="1:9" x14ac:dyDescent="0.25">
      <c r="A4" s="9">
        <v>42415</v>
      </c>
      <c r="B4" s="10" t="s">
        <v>2</v>
      </c>
      <c r="C4" s="9">
        <v>42430</v>
      </c>
      <c r="D4" s="9">
        <v>42439</v>
      </c>
      <c r="E4" s="11"/>
      <c r="F4" s="11"/>
      <c r="G4" s="11"/>
      <c r="H4" s="11"/>
      <c r="I4" s="11"/>
    </row>
    <row r="5" spans="1:9" x14ac:dyDescent="0.25">
      <c r="A5" s="9">
        <v>42461</v>
      </c>
      <c r="B5" s="10" t="s">
        <v>3</v>
      </c>
      <c r="C5" s="9">
        <v>42470</v>
      </c>
      <c r="D5" s="9">
        <v>42475</v>
      </c>
      <c r="E5" s="9">
        <v>42491</v>
      </c>
      <c r="F5" s="11"/>
      <c r="G5" s="11"/>
      <c r="H5" s="11"/>
      <c r="I5" s="11"/>
    </row>
    <row r="6" spans="1:9" x14ac:dyDescent="0.25">
      <c r="A6" s="9">
        <v>42505</v>
      </c>
      <c r="B6" s="10" t="s">
        <v>4</v>
      </c>
      <c r="C6" s="9">
        <v>42520</v>
      </c>
      <c r="D6" s="9">
        <v>42520</v>
      </c>
      <c r="E6" s="9">
        <v>42520</v>
      </c>
      <c r="F6" s="11"/>
      <c r="G6" s="11"/>
      <c r="H6" s="11"/>
      <c r="I6" s="11"/>
    </row>
    <row r="7" spans="1:9" x14ac:dyDescent="0.25">
      <c r="A7" s="9">
        <v>42522</v>
      </c>
      <c r="B7" s="10" t="s">
        <v>5</v>
      </c>
      <c r="C7" s="9">
        <v>42541</v>
      </c>
      <c r="D7" s="9">
        <v>42546</v>
      </c>
      <c r="E7" s="9">
        <v>42541</v>
      </c>
      <c r="F7" s="9">
        <v>42541</v>
      </c>
      <c r="G7" s="11"/>
      <c r="H7" s="11"/>
      <c r="I7" s="11"/>
    </row>
    <row r="8" spans="1:9" x14ac:dyDescent="0.25">
      <c r="A8" s="9">
        <v>42583</v>
      </c>
      <c r="B8" s="10" t="s">
        <v>6</v>
      </c>
      <c r="C8" s="9">
        <v>42597</v>
      </c>
      <c r="D8" s="9">
        <v>42607</v>
      </c>
      <c r="E8" s="9">
        <v>42592</v>
      </c>
      <c r="F8" s="9">
        <v>42597</v>
      </c>
      <c r="G8" s="9">
        <v>42602</v>
      </c>
      <c r="H8" s="11"/>
      <c r="I8" s="11"/>
    </row>
    <row r="9" spans="1:9" x14ac:dyDescent="0.25">
      <c r="A9" s="9">
        <v>42658</v>
      </c>
      <c r="B9" s="10" t="s">
        <v>7</v>
      </c>
      <c r="C9" s="9">
        <v>42689</v>
      </c>
      <c r="D9" s="9">
        <v>42694</v>
      </c>
      <c r="E9" s="9">
        <v>42694</v>
      </c>
      <c r="F9" s="9">
        <v>42699</v>
      </c>
      <c r="G9" s="9">
        <v>42684</v>
      </c>
      <c r="H9" s="11"/>
      <c r="I9" s="11"/>
    </row>
    <row r="10" spans="1:9" x14ac:dyDescent="0.25">
      <c r="A10" s="9">
        <v>42689</v>
      </c>
      <c r="B10" s="10" t="s">
        <v>8</v>
      </c>
      <c r="C10" s="9">
        <v>42714</v>
      </c>
      <c r="D10" s="9">
        <v>42719</v>
      </c>
      <c r="E10" s="9">
        <v>42714</v>
      </c>
      <c r="F10" s="9">
        <v>42719</v>
      </c>
      <c r="G10" s="9">
        <v>42714</v>
      </c>
      <c r="H10" s="9">
        <v>42719</v>
      </c>
      <c r="I10" s="11"/>
    </row>
    <row r="11" spans="1:9" x14ac:dyDescent="0.25">
      <c r="A11" s="12">
        <v>42735</v>
      </c>
      <c r="B11" s="13" t="s">
        <v>9</v>
      </c>
      <c r="C11" s="12">
        <v>42750</v>
      </c>
      <c r="D11" s="12">
        <v>42750</v>
      </c>
      <c r="E11" s="12">
        <v>42745</v>
      </c>
      <c r="F11" s="12">
        <v>42745</v>
      </c>
      <c r="G11" s="12">
        <v>42740</v>
      </c>
      <c r="H11" s="12">
        <v>42745</v>
      </c>
      <c r="I11" s="12">
        <v>42767</v>
      </c>
    </row>
  </sheetData>
  <mergeCells count="2">
    <mergeCell ref="C2:I2"/>
    <mergeCell ref="A1:B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showGridLines="0" zoomScale="130" zoomScaleNormal="130" workbookViewId="0">
      <selection activeCell="N19" sqref="N19"/>
    </sheetView>
  </sheetViews>
  <sheetFormatPr baseColWidth="10" defaultRowHeight="15" x14ac:dyDescent="0.25"/>
  <cols>
    <col min="1" max="1" width="11.7109375" bestFit="1" customWidth="1"/>
    <col min="2" max="2" width="9.5703125" customWidth="1"/>
    <col min="3" max="6" width="10.85546875" bestFit="1" customWidth="1"/>
  </cols>
  <sheetData>
    <row r="1" spans="1:9" x14ac:dyDescent="0.25">
      <c r="A1" s="33" t="s">
        <v>10</v>
      </c>
      <c r="B1" s="33"/>
      <c r="C1" s="14">
        <v>42401</v>
      </c>
      <c r="D1" s="14">
        <v>42461</v>
      </c>
      <c r="E1" s="14">
        <v>42522</v>
      </c>
      <c r="F1" s="14">
        <v>42583</v>
      </c>
      <c r="G1" s="1"/>
      <c r="H1" s="1"/>
      <c r="I1" s="1"/>
    </row>
    <row r="2" spans="1:9" x14ac:dyDescent="0.25">
      <c r="A2" s="15" t="s">
        <v>19</v>
      </c>
      <c r="B2" s="16" t="s">
        <v>25</v>
      </c>
      <c r="C2" s="33" t="s">
        <v>20</v>
      </c>
      <c r="D2" s="34"/>
      <c r="E2" s="34"/>
      <c r="F2" s="34"/>
    </row>
    <row r="3" spans="1:9" x14ac:dyDescent="0.25">
      <c r="A3" s="17">
        <v>64</v>
      </c>
      <c r="B3" s="18" t="s">
        <v>1</v>
      </c>
      <c r="C3" s="17">
        <v>66</v>
      </c>
      <c r="D3" s="17"/>
      <c r="E3" s="17"/>
      <c r="F3" s="17"/>
    </row>
    <row r="4" spans="1:9" x14ac:dyDescent="0.25">
      <c r="A4" s="17">
        <v>82</v>
      </c>
      <c r="B4" s="18" t="s">
        <v>2</v>
      </c>
      <c r="C4" s="17">
        <v>85</v>
      </c>
      <c r="D4" s="17">
        <v>84</v>
      </c>
      <c r="E4" s="17"/>
      <c r="F4" s="17"/>
    </row>
    <row r="5" spans="1:9" x14ac:dyDescent="0.25">
      <c r="A5" s="17">
        <v>46</v>
      </c>
      <c r="B5" s="18" t="s">
        <v>3</v>
      </c>
      <c r="C5" s="17">
        <v>48</v>
      </c>
      <c r="D5" s="17">
        <v>51</v>
      </c>
      <c r="E5" s="17">
        <v>55</v>
      </c>
      <c r="F5" s="17"/>
    </row>
    <row r="6" spans="1:9" x14ac:dyDescent="0.25">
      <c r="A6" s="17">
        <v>55</v>
      </c>
      <c r="B6" s="18" t="s">
        <v>4</v>
      </c>
      <c r="C6" s="17">
        <v>62</v>
      </c>
      <c r="D6" s="17">
        <v>64</v>
      </c>
      <c r="E6" s="17">
        <v>63</v>
      </c>
      <c r="F6" s="17"/>
    </row>
    <row r="7" spans="1:9" x14ac:dyDescent="0.25">
      <c r="A7" s="17">
        <v>31</v>
      </c>
      <c r="B7" s="18" t="s">
        <v>5</v>
      </c>
      <c r="C7" s="17">
        <v>31</v>
      </c>
      <c r="D7" s="17">
        <v>31</v>
      </c>
      <c r="E7" s="17">
        <v>32</v>
      </c>
      <c r="F7" s="17">
        <v>33</v>
      </c>
    </row>
    <row r="8" spans="1:9" x14ac:dyDescent="0.25">
      <c r="A8" s="3"/>
      <c r="B8" s="2"/>
      <c r="C8" s="1"/>
      <c r="D8" s="1"/>
      <c r="E8" s="1"/>
      <c r="F8" s="1"/>
      <c r="G8" s="1"/>
    </row>
    <row r="9" spans="1:9" x14ac:dyDescent="0.25">
      <c r="A9" s="3"/>
      <c r="B9" s="2"/>
      <c r="C9" s="1"/>
      <c r="D9" s="1"/>
      <c r="E9" s="1"/>
      <c r="F9" s="1"/>
      <c r="G9" s="1"/>
    </row>
    <row r="10" spans="1:9" x14ac:dyDescent="0.25">
      <c r="A10" s="3"/>
      <c r="B10" s="2"/>
      <c r="C10" s="1"/>
      <c r="D10" s="1"/>
      <c r="E10" s="1"/>
      <c r="F10" s="1"/>
      <c r="G10" s="1"/>
      <c r="H10" s="1"/>
    </row>
    <row r="11" spans="1:9" x14ac:dyDescent="0.25">
      <c r="A11" s="3"/>
      <c r="B11" s="2"/>
      <c r="C11" s="1"/>
      <c r="D11" s="1"/>
      <c r="E11" s="1"/>
      <c r="F11" s="1"/>
      <c r="G11" s="1"/>
      <c r="H11" s="1"/>
      <c r="I11" s="1"/>
    </row>
  </sheetData>
  <mergeCells count="2">
    <mergeCell ref="C2:F2"/>
    <mergeCell ref="A1:B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showGridLines="0" workbookViewId="0">
      <selection activeCell="M25" sqref="M25"/>
    </sheetView>
  </sheetViews>
  <sheetFormatPr baseColWidth="10" defaultRowHeight="15" x14ac:dyDescent="0.25"/>
  <cols>
    <col min="1" max="1" width="8.5703125" bestFit="1" customWidth="1"/>
    <col min="2" max="2" width="6.7109375" customWidth="1"/>
    <col min="3" max="6" width="13.28515625" customWidth="1"/>
  </cols>
  <sheetData>
    <row r="1" spans="1:9" x14ac:dyDescent="0.25">
      <c r="A1" s="33" t="s">
        <v>10</v>
      </c>
      <c r="B1" s="33"/>
      <c r="C1" s="14">
        <v>42401</v>
      </c>
      <c r="D1" s="14">
        <v>42461</v>
      </c>
      <c r="E1" s="14">
        <v>42522</v>
      </c>
      <c r="F1" s="14">
        <v>42583</v>
      </c>
      <c r="G1" s="1"/>
      <c r="H1" s="1"/>
      <c r="I1" s="1"/>
    </row>
    <row r="2" spans="1:9" x14ac:dyDescent="0.25">
      <c r="A2" s="15" t="s">
        <v>26</v>
      </c>
      <c r="B2" s="16" t="s">
        <v>25</v>
      </c>
      <c r="C2" s="33" t="s">
        <v>39</v>
      </c>
      <c r="D2" s="34"/>
      <c r="E2" s="34"/>
      <c r="F2" s="34"/>
      <c r="G2" s="5"/>
    </row>
    <row r="3" spans="1:9" x14ac:dyDescent="0.25">
      <c r="A3" s="19">
        <v>162</v>
      </c>
      <c r="B3" s="18" t="s">
        <v>1</v>
      </c>
      <c r="C3" s="19">
        <v>166</v>
      </c>
      <c r="D3" s="19"/>
      <c r="E3" s="19"/>
      <c r="F3" s="19"/>
    </row>
    <row r="4" spans="1:9" x14ac:dyDescent="0.25">
      <c r="A4" s="19">
        <v>186</v>
      </c>
      <c r="B4" s="18" t="s">
        <v>2</v>
      </c>
      <c r="C4" s="19">
        <v>195</v>
      </c>
      <c r="D4" s="19">
        <v>205</v>
      </c>
      <c r="E4" s="19"/>
      <c r="F4" s="19"/>
    </row>
    <row r="5" spans="1:9" x14ac:dyDescent="0.25">
      <c r="A5" s="19">
        <v>210</v>
      </c>
      <c r="B5" s="18" t="s">
        <v>3</v>
      </c>
      <c r="C5" s="19">
        <v>210</v>
      </c>
      <c r="D5" s="19">
        <v>210</v>
      </c>
      <c r="E5" s="19">
        <v>210</v>
      </c>
      <c r="F5" s="19"/>
    </row>
    <row r="6" spans="1:9" x14ac:dyDescent="0.25">
      <c r="A6" s="19">
        <v>145</v>
      </c>
      <c r="B6" s="18" t="s">
        <v>4</v>
      </c>
      <c r="C6" s="19">
        <v>148</v>
      </c>
      <c r="D6" s="19">
        <v>156</v>
      </c>
      <c r="E6" s="19">
        <v>162</v>
      </c>
      <c r="F6" s="19"/>
    </row>
    <row r="7" spans="1:9" x14ac:dyDescent="0.25">
      <c r="A7" s="19">
        <v>122</v>
      </c>
      <c r="B7" s="18" t="s">
        <v>5</v>
      </c>
      <c r="C7" s="19">
        <v>122</v>
      </c>
      <c r="D7" s="19">
        <v>132</v>
      </c>
      <c r="E7" s="19">
        <v>144</v>
      </c>
      <c r="F7" s="19">
        <v>138</v>
      </c>
    </row>
    <row r="8" spans="1:9" x14ac:dyDescent="0.25">
      <c r="A8" s="3"/>
      <c r="B8" s="2"/>
      <c r="C8" s="1"/>
      <c r="D8" s="1"/>
      <c r="E8" s="1"/>
      <c r="F8" s="1"/>
      <c r="G8" s="1"/>
    </row>
    <row r="9" spans="1:9" x14ac:dyDescent="0.25">
      <c r="A9" s="3"/>
      <c r="B9" s="2"/>
      <c r="C9" s="1"/>
      <c r="D9" s="1"/>
      <c r="E9" s="1"/>
      <c r="F9" s="1"/>
      <c r="G9" s="1"/>
    </row>
    <row r="10" spans="1:9" x14ac:dyDescent="0.25">
      <c r="A10" s="3"/>
      <c r="B10" s="2"/>
      <c r="C10" s="1"/>
      <c r="D10" s="1"/>
      <c r="E10" s="1"/>
      <c r="F10" s="1"/>
      <c r="G10" s="1"/>
      <c r="H10" s="1"/>
    </row>
    <row r="11" spans="1:9" x14ac:dyDescent="0.25">
      <c r="A11" s="3"/>
      <c r="B11" s="2"/>
      <c r="C11" s="1"/>
      <c r="D11" s="1"/>
      <c r="E11" s="1"/>
      <c r="F11" s="1"/>
      <c r="G11" s="1"/>
      <c r="H11" s="1"/>
      <c r="I11" s="1"/>
    </row>
  </sheetData>
  <mergeCells count="2">
    <mergeCell ref="A1:B1"/>
    <mergeCell ref="C2:F2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showGridLines="0" workbookViewId="0">
      <selection activeCell="P14" sqref="P14"/>
    </sheetView>
  </sheetViews>
  <sheetFormatPr baseColWidth="10" defaultRowHeight="15" x14ac:dyDescent="0.25"/>
  <cols>
    <col min="1" max="1" width="20.140625" bestFit="1" customWidth="1"/>
    <col min="2" max="6" width="5.42578125" bestFit="1" customWidth="1"/>
  </cols>
  <sheetData>
    <row r="1" spans="1:8" ht="65.25" customHeight="1" x14ac:dyDescent="0.25">
      <c r="A1" s="20" t="s">
        <v>21</v>
      </c>
      <c r="B1" s="24">
        <v>42401</v>
      </c>
      <c r="C1" s="24">
        <v>42461</v>
      </c>
      <c r="D1" s="24">
        <v>42522</v>
      </c>
      <c r="E1" s="24">
        <v>42583</v>
      </c>
      <c r="F1" s="24">
        <v>42644</v>
      </c>
      <c r="G1" s="1"/>
      <c r="H1" s="1"/>
    </row>
    <row r="2" spans="1:8" x14ac:dyDescent="0.25">
      <c r="A2" s="20" t="s">
        <v>22</v>
      </c>
      <c r="B2" s="20"/>
      <c r="C2" s="21"/>
      <c r="D2" s="21"/>
      <c r="E2" s="22"/>
      <c r="F2" s="22"/>
    </row>
    <row r="3" spans="1:8" x14ac:dyDescent="0.25">
      <c r="A3" s="21" t="s">
        <v>23</v>
      </c>
      <c r="B3" s="23">
        <v>64</v>
      </c>
      <c r="C3" s="23">
        <v>82</v>
      </c>
      <c r="D3" s="23">
        <v>46</v>
      </c>
      <c r="E3" s="23">
        <v>55</v>
      </c>
      <c r="F3" s="23">
        <v>31</v>
      </c>
      <c r="G3" s="4"/>
      <c r="H3" s="4"/>
    </row>
    <row r="4" spans="1:8" x14ac:dyDescent="0.25">
      <c r="A4" s="21" t="s">
        <v>24</v>
      </c>
      <c r="B4" s="23">
        <v>66</v>
      </c>
      <c r="C4" s="23">
        <v>84</v>
      </c>
      <c r="D4" s="23">
        <v>55</v>
      </c>
      <c r="E4" s="23">
        <v>52</v>
      </c>
      <c r="F4" s="23">
        <v>33</v>
      </c>
      <c r="G4" s="4"/>
      <c r="H4" s="4"/>
    </row>
    <row r="5" spans="1:8" x14ac:dyDescent="0.25">
      <c r="A5" s="1"/>
      <c r="B5" s="1"/>
      <c r="C5" s="1"/>
      <c r="D5" s="1"/>
    </row>
    <row r="6" spans="1:8" x14ac:dyDescent="0.25">
      <c r="A6" s="1"/>
      <c r="B6" s="1"/>
      <c r="C6" s="1"/>
      <c r="D6" s="1"/>
    </row>
    <row r="7" spans="1:8" x14ac:dyDescent="0.25">
      <c r="A7" s="1"/>
      <c r="B7" s="1"/>
      <c r="C7" s="1"/>
      <c r="D7" s="1"/>
      <c r="E7" s="1"/>
    </row>
    <row r="8" spans="1:8" x14ac:dyDescent="0.25">
      <c r="A8" s="1"/>
      <c r="B8" s="1"/>
      <c r="C8" s="1"/>
      <c r="D8" s="1"/>
      <c r="E8" s="1"/>
      <c r="F8" s="1"/>
    </row>
    <row r="9" spans="1:8" x14ac:dyDescent="0.25">
      <c r="A9" s="1"/>
      <c r="B9" s="1"/>
      <c r="C9" s="1"/>
      <c r="D9" s="1"/>
      <c r="E9" s="1"/>
      <c r="F9" s="1"/>
    </row>
    <row r="10" spans="1:8" x14ac:dyDescent="0.25">
      <c r="A10" s="1"/>
      <c r="B10" s="1"/>
      <c r="C10" s="1"/>
      <c r="D10" s="1"/>
      <c r="E10" s="1"/>
      <c r="F10" s="1"/>
      <c r="G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showGridLines="0" zoomScaleNormal="100" workbookViewId="0">
      <selection activeCell="N25" sqref="N25"/>
    </sheetView>
  </sheetViews>
  <sheetFormatPr baseColWidth="10" defaultRowHeight="15" x14ac:dyDescent="0.25"/>
  <cols>
    <col min="1" max="1" width="6.28515625" customWidth="1"/>
    <col min="2" max="2" width="9.7109375" customWidth="1"/>
    <col min="3" max="6" width="10.140625" bestFit="1" customWidth="1"/>
    <col min="7" max="9" width="10.5703125" bestFit="1" customWidth="1"/>
  </cols>
  <sheetData>
    <row r="1" spans="1:9" x14ac:dyDescent="0.25">
      <c r="A1" s="35" t="s">
        <v>10</v>
      </c>
      <c r="B1" s="35"/>
      <c r="C1" s="21">
        <v>42401</v>
      </c>
      <c r="D1" s="21">
        <v>42461</v>
      </c>
      <c r="E1" s="21">
        <v>42522</v>
      </c>
      <c r="F1" s="21">
        <v>42583</v>
      </c>
      <c r="G1" s="21">
        <v>42644</v>
      </c>
      <c r="H1" s="21">
        <v>42705</v>
      </c>
      <c r="I1" s="21">
        <v>42767</v>
      </c>
    </row>
    <row r="2" spans="1:9" x14ac:dyDescent="0.25">
      <c r="A2" s="20" t="s">
        <v>27</v>
      </c>
      <c r="B2" s="25" t="s">
        <v>37</v>
      </c>
      <c r="C2" s="35" t="s">
        <v>34</v>
      </c>
      <c r="D2" s="36"/>
      <c r="E2" s="36"/>
      <c r="F2" s="36"/>
      <c r="G2" s="36"/>
      <c r="H2" s="36"/>
      <c r="I2" s="36"/>
    </row>
    <row r="3" spans="1:9" x14ac:dyDescent="0.25">
      <c r="A3" s="21" t="s">
        <v>28</v>
      </c>
      <c r="B3" s="26">
        <f>SUM(C3:I3)</f>
        <v>6300</v>
      </c>
      <c r="C3" s="27">
        <v>1200</v>
      </c>
      <c r="D3" s="27">
        <v>800</v>
      </c>
      <c r="E3" s="27">
        <v>2000</v>
      </c>
      <c r="F3" s="27">
        <v>1500</v>
      </c>
      <c r="G3" s="27">
        <v>800</v>
      </c>
      <c r="H3" s="27"/>
      <c r="I3" s="27"/>
    </row>
    <row r="4" spans="1:9" x14ac:dyDescent="0.25">
      <c r="A4" s="21" t="s">
        <v>29</v>
      </c>
      <c r="B4" s="26">
        <f t="shared" ref="B4:B8" si="0">SUM(C4:I4)</f>
        <v>3400</v>
      </c>
      <c r="C4" s="27"/>
      <c r="D4" s="27">
        <v>200</v>
      </c>
      <c r="E4" s="27">
        <v>400</v>
      </c>
      <c r="F4" s="27">
        <v>1200</v>
      </c>
      <c r="G4" s="27">
        <v>1200</v>
      </c>
      <c r="H4" s="27">
        <v>400</v>
      </c>
      <c r="I4" s="27"/>
    </row>
    <row r="5" spans="1:9" x14ac:dyDescent="0.25">
      <c r="A5" s="21" t="s">
        <v>30</v>
      </c>
      <c r="B5" s="26">
        <f t="shared" si="0"/>
        <v>2350</v>
      </c>
      <c r="C5" s="27"/>
      <c r="D5" s="27"/>
      <c r="E5" s="27">
        <v>150</v>
      </c>
      <c r="F5" s="27">
        <v>600</v>
      </c>
      <c r="G5" s="27">
        <v>1000</v>
      </c>
      <c r="H5" s="27">
        <v>600</v>
      </c>
      <c r="I5" s="27"/>
    </row>
    <row r="6" spans="1:9" x14ac:dyDescent="0.25">
      <c r="A6" s="21" t="s">
        <v>31</v>
      </c>
      <c r="B6" s="26">
        <f t="shared" si="0"/>
        <v>2050</v>
      </c>
      <c r="C6" s="27"/>
      <c r="D6" s="27"/>
      <c r="E6" s="27"/>
      <c r="F6" s="27">
        <v>250</v>
      </c>
      <c r="G6" s="27">
        <v>850</v>
      </c>
      <c r="H6" s="27">
        <v>600</v>
      </c>
      <c r="I6" s="27">
        <v>350</v>
      </c>
    </row>
    <row r="7" spans="1:9" x14ac:dyDescent="0.25">
      <c r="A7" s="21" t="s">
        <v>32</v>
      </c>
      <c r="B7" s="26">
        <f t="shared" si="0"/>
        <v>1050</v>
      </c>
      <c r="C7" s="27"/>
      <c r="D7" s="27"/>
      <c r="E7" s="27"/>
      <c r="F7" s="27"/>
      <c r="G7" s="27">
        <v>400</v>
      </c>
      <c r="H7" s="27">
        <v>450</v>
      </c>
      <c r="I7" s="27">
        <v>200</v>
      </c>
    </row>
    <row r="8" spans="1:9" x14ac:dyDescent="0.25">
      <c r="A8" s="21" t="s">
        <v>33</v>
      </c>
      <c r="B8" s="26">
        <f t="shared" si="0"/>
        <v>700</v>
      </c>
      <c r="C8" s="27"/>
      <c r="D8" s="27"/>
      <c r="E8" s="27"/>
      <c r="F8" s="27"/>
      <c r="G8" s="27"/>
      <c r="H8" s="27">
        <v>300</v>
      </c>
      <c r="I8" s="27">
        <v>400</v>
      </c>
    </row>
    <row r="9" spans="1:9" x14ac:dyDescent="0.25">
      <c r="A9" s="21"/>
      <c r="B9" s="25" t="s">
        <v>37</v>
      </c>
      <c r="C9" s="27">
        <f t="shared" ref="C9:I9" si="1">SUM(C3:C8)</f>
        <v>1200</v>
      </c>
      <c r="D9" s="27">
        <f t="shared" si="1"/>
        <v>1000</v>
      </c>
      <c r="E9" s="27">
        <f t="shared" si="1"/>
        <v>2550</v>
      </c>
      <c r="F9" s="27">
        <f t="shared" si="1"/>
        <v>3550</v>
      </c>
      <c r="G9" s="27">
        <f t="shared" si="1"/>
        <v>4250</v>
      </c>
      <c r="H9" s="27">
        <f t="shared" si="1"/>
        <v>2350</v>
      </c>
      <c r="I9" s="27">
        <f t="shared" si="1"/>
        <v>950</v>
      </c>
    </row>
    <row r="10" spans="1:9" x14ac:dyDescent="0.25">
      <c r="A10" s="21"/>
      <c r="B10" s="28" t="s">
        <v>38</v>
      </c>
      <c r="C10" s="27">
        <f>C9</f>
        <v>1200</v>
      </c>
      <c r="D10" s="27">
        <f>C10+D9</f>
        <v>2200</v>
      </c>
      <c r="E10" s="27">
        <f t="shared" ref="E10:I10" si="2">D10+E9</f>
        <v>4750</v>
      </c>
      <c r="F10" s="27">
        <f t="shared" si="2"/>
        <v>8300</v>
      </c>
      <c r="G10" s="27">
        <f t="shared" si="2"/>
        <v>12550</v>
      </c>
      <c r="H10" s="27">
        <f t="shared" si="2"/>
        <v>14900</v>
      </c>
      <c r="I10" s="27">
        <f t="shared" si="2"/>
        <v>15850</v>
      </c>
    </row>
    <row r="11" spans="1:9" x14ac:dyDescent="0.25">
      <c r="A11" s="21"/>
      <c r="B11" s="29"/>
      <c r="C11" s="21"/>
      <c r="D11" s="21"/>
      <c r="E11" s="21"/>
      <c r="F11" s="21"/>
      <c r="G11" s="21"/>
      <c r="H11" s="21"/>
      <c r="I11" s="21"/>
    </row>
    <row r="12" spans="1:9" x14ac:dyDescent="0.25">
      <c r="A12" s="20" t="s">
        <v>27</v>
      </c>
      <c r="B12" s="25" t="s">
        <v>37</v>
      </c>
      <c r="C12" s="35" t="s">
        <v>35</v>
      </c>
      <c r="D12" s="36"/>
      <c r="E12" s="36"/>
      <c r="F12" s="36"/>
      <c r="G12" s="36"/>
      <c r="H12" s="36"/>
      <c r="I12" s="36"/>
    </row>
    <row r="13" spans="1:9" x14ac:dyDescent="0.25">
      <c r="A13" s="21" t="s">
        <v>28</v>
      </c>
      <c r="B13" s="26">
        <f>SUM(C13:I13)</f>
        <v>6850</v>
      </c>
      <c r="C13" s="27">
        <v>1000</v>
      </c>
      <c r="D13" s="27">
        <v>650</v>
      </c>
      <c r="E13" s="27">
        <v>1600</v>
      </c>
      <c r="F13" s="27">
        <v>2200</v>
      </c>
      <c r="G13" s="27">
        <v>1400</v>
      </c>
      <c r="H13" s="27"/>
      <c r="I13" s="27"/>
    </row>
    <row r="14" spans="1:9" x14ac:dyDescent="0.25">
      <c r="A14" s="21" t="s">
        <v>29</v>
      </c>
      <c r="B14" s="26">
        <f t="shared" ref="B14:B18" si="3">SUM(C14:I14)</f>
        <v>3850</v>
      </c>
      <c r="C14" s="27"/>
      <c r="D14" s="27">
        <v>150</v>
      </c>
      <c r="E14" s="27">
        <v>350</v>
      </c>
      <c r="F14" s="27">
        <v>1350</v>
      </c>
      <c r="G14" s="27">
        <v>1350</v>
      </c>
      <c r="H14" s="27">
        <v>650</v>
      </c>
      <c r="I14" s="27"/>
    </row>
    <row r="15" spans="1:9" x14ac:dyDescent="0.25">
      <c r="A15" s="21" t="s">
        <v>30</v>
      </c>
      <c r="B15" s="26">
        <f t="shared" si="3"/>
        <v>3500</v>
      </c>
      <c r="C15" s="27"/>
      <c r="D15" s="27"/>
      <c r="E15" s="27">
        <v>120</v>
      </c>
      <c r="F15" s="27">
        <v>580</v>
      </c>
      <c r="G15" s="27">
        <v>1400</v>
      </c>
      <c r="H15" s="27">
        <v>800</v>
      </c>
      <c r="I15" s="27">
        <v>600</v>
      </c>
    </row>
    <row r="16" spans="1:9" x14ac:dyDescent="0.25">
      <c r="A16" s="21" t="s">
        <v>31</v>
      </c>
      <c r="B16" s="26">
        <f t="shared" si="3"/>
        <v>2550</v>
      </c>
      <c r="C16" s="27"/>
      <c r="D16" s="27"/>
      <c r="E16" s="27"/>
      <c r="F16" s="27">
        <v>240</v>
      </c>
      <c r="G16" s="27">
        <v>950</v>
      </c>
      <c r="H16" s="27">
        <v>800</v>
      </c>
      <c r="I16" s="27">
        <v>560</v>
      </c>
    </row>
    <row r="17" spans="1:9" x14ac:dyDescent="0.25">
      <c r="A17" s="21" t="s">
        <v>32</v>
      </c>
      <c r="B17" s="26">
        <f t="shared" si="3"/>
        <v>1660</v>
      </c>
      <c r="C17" s="27"/>
      <c r="D17" s="27"/>
      <c r="E17" s="27"/>
      <c r="F17" s="27"/>
      <c r="G17" s="27">
        <v>600</v>
      </c>
      <c r="H17" s="27">
        <v>700</v>
      </c>
      <c r="I17" s="27">
        <v>360</v>
      </c>
    </row>
    <row r="18" spans="1:9" x14ac:dyDescent="0.25">
      <c r="A18" s="21" t="s">
        <v>33</v>
      </c>
      <c r="B18" s="26">
        <f t="shared" si="3"/>
        <v>800</v>
      </c>
      <c r="C18" s="27"/>
      <c r="D18" s="27"/>
      <c r="E18" s="27"/>
      <c r="F18" s="27"/>
      <c r="G18" s="27"/>
      <c r="H18" s="27">
        <v>300</v>
      </c>
      <c r="I18" s="27">
        <v>500</v>
      </c>
    </row>
    <row r="19" spans="1:9" x14ac:dyDescent="0.25">
      <c r="A19" s="21"/>
      <c r="B19" s="25" t="s">
        <v>37</v>
      </c>
      <c r="C19" s="27">
        <f t="shared" ref="C19:I19" si="4">SUM(C13:C18)</f>
        <v>1000</v>
      </c>
      <c r="D19" s="27">
        <f t="shared" si="4"/>
        <v>800</v>
      </c>
      <c r="E19" s="27">
        <f t="shared" si="4"/>
        <v>2070</v>
      </c>
      <c r="F19" s="27">
        <f t="shared" si="4"/>
        <v>4370</v>
      </c>
      <c r="G19" s="27">
        <f t="shared" si="4"/>
        <v>5700</v>
      </c>
      <c r="H19" s="27">
        <f t="shared" si="4"/>
        <v>3250</v>
      </c>
      <c r="I19" s="27">
        <f t="shared" si="4"/>
        <v>2020</v>
      </c>
    </row>
    <row r="20" spans="1:9" x14ac:dyDescent="0.25">
      <c r="A20" s="21"/>
      <c r="B20" s="28" t="s">
        <v>38</v>
      </c>
      <c r="C20" s="27">
        <f>C19</f>
        <v>1000</v>
      </c>
      <c r="D20" s="27">
        <f>C20+D19</f>
        <v>1800</v>
      </c>
      <c r="E20" s="27">
        <f t="shared" ref="E20" si="5">D20+E19</f>
        <v>3870</v>
      </c>
      <c r="F20" s="27">
        <f t="shared" ref="F20" si="6">E20+F19</f>
        <v>8240</v>
      </c>
      <c r="G20" s="27">
        <f t="shared" ref="G20" si="7">F20+G19</f>
        <v>13940</v>
      </c>
      <c r="H20" s="27">
        <f t="shared" ref="H20" si="8">G20+H19</f>
        <v>17190</v>
      </c>
      <c r="I20" s="27">
        <f t="shared" ref="I20" si="9">H20+I19</f>
        <v>19210</v>
      </c>
    </row>
    <row r="21" spans="1:9" x14ac:dyDescent="0.25">
      <c r="A21" s="22"/>
      <c r="B21" s="20" t="s">
        <v>36</v>
      </c>
      <c r="C21" s="22">
        <f>C20/C10</f>
        <v>0.83333333333333337</v>
      </c>
      <c r="D21" s="22">
        <f t="shared" ref="D21:I21" si="10">D20/D10</f>
        <v>0.81818181818181823</v>
      </c>
      <c r="E21" s="22">
        <f t="shared" si="10"/>
        <v>0.8147368421052632</v>
      </c>
      <c r="F21" s="22">
        <f t="shared" si="10"/>
        <v>0.9927710843373494</v>
      </c>
      <c r="G21" s="22">
        <f t="shared" si="10"/>
        <v>1.1107569721115538</v>
      </c>
      <c r="H21" s="22">
        <f t="shared" si="10"/>
        <v>1.1536912751677852</v>
      </c>
      <c r="I21" s="22">
        <f t="shared" si="10"/>
        <v>1.2119873817034701</v>
      </c>
    </row>
  </sheetData>
  <mergeCells count="3">
    <mergeCell ref="A1:B1"/>
    <mergeCell ref="C2:I2"/>
    <mergeCell ref="C12:I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Cover</vt:lpstr>
      <vt:lpstr>MTA</vt:lpstr>
      <vt:lpstr>KTA</vt:lpstr>
      <vt:lpstr>RTA</vt:lpstr>
      <vt:lpstr>KTD</vt:lpstr>
      <vt:lpstr>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2017-06-02T15:00:17Z</dcterms:created>
  <dcterms:modified xsi:type="dcterms:W3CDTF">2020-06-10T17:21:44Z</dcterms:modified>
</cp:coreProperties>
</file>