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EigeneDaten\01_Technik\01_Bücher\14_Skills+Tools\2. Auflage\50_Anwendungen\"/>
    </mc:Choice>
  </mc:AlternateContent>
  <xr:revisionPtr revIDLastSave="0" documentId="13_ncr:1_{9840041F-CB0E-49E7-AE59-B38124EEFC58}" xr6:coauthVersionLast="47" xr6:coauthVersionMax="47" xr10:uidLastSave="{00000000-0000-0000-0000-000000000000}"/>
  <bookViews>
    <workbookView xWindow="-19875" yWindow="-2940" windowWidth="17910" windowHeight="11145" xr2:uid="{F249869C-44A5-4641-9BFA-7308EA1E7149}"/>
  </bookViews>
  <sheets>
    <sheet name="Cover" sheetId="5" r:id="rId1"/>
    <sheet name="Betriebsergebnis" sheetId="1" r:id="rId2"/>
    <sheet name="Szenariobericht" sheetId="3" r:id="rId3"/>
    <sheet name="PivotTable-Szenario" sheetId="4" r:id="rId4"/>
  </sheets>
  <definedNames>
    <definedName name="Gesamtkosten">Betriebsergebnis!$F$2:$F$13</definedName>
    <definedName name="Menge">Betriebsergebnis!$B$2:$B$13</definedName>
    <definedName name="Stückkosten">Betriebsergebnis!$E$2:$E$13</definedName>
    <definedName name="Umsatz">Betriebsergebnis!$D$2:$D$13</definedName>
    <definedName name="VK_Preis">Betriebsergebnis!$C$2:$C$13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D14" i="1"/>
  <c r="F3" i="1"/>
  <c r="F4" i="1"/>
  <c r="F5" i="1"/>
  <c r="F6" i="1"/>
  <c r="F7" i="1"/>
  <c r="F8" i="1"/>
  <c r="F9" i="1"/>
  <c r="F10" i="1"/>
  <c r="F11" i="1"/>
  <c r="F12" i="1"/>
  <c r="F13" i="1"/>
  <c r="F2" i="1"/>
  <c r="D3" i="1"/>
  <c r="D4" i="1"/>
  <c r="D5" i="1"/>
  <c r="D6" i="1"/>
  <c r="D7" i="1"/>
  <c r="D8" i="1"/>
  <c r="D9" i="1"/>
  <c r="D10" i="1"/>
  <c r="D11" i="1"/>
  <c r="D12" i="1"/>
  <c r="D13" i="1"/>
  <c r="D2" i="1"/>
  <c r="G8" i="1" l="1"/>
  <c r="G9" i="1"/>
  <c r="G5" i="1"/>
  <c r="G7" i="1"/>
  <c r="G13" i="1"/>
  <c r="G12" i="1"/>
  <c r="G11" i="1"/>
  <c r="G10" i="1"/>
  <c r="G6" i="1"/>
  <c r="G4" i="1"/>
  <c r="G3" i="1"/>
  <c r="G2" i="1"/>
  <c r="G14" i="1" s="1"/>
</calcChain>
</file>

<file path=xl/sharedStrings.xml><?xml version="1.0" encoding="utf-8"?>
<sst xmlns="http://schemas.openxmlformats.org/spreadsheetml/2006/main" count="79" uniqueCount="74">
  <si>
    <t>Artikel</t>
  </si>
  <si>
    <t>Menge</t>
  </si>
  <si>
    <t>Umsatz</t>
  </si>
  <si>
    <t>Stückkosten</t>
  </si>
  <si>
    <t>Gesamtkosten</t>
  </si>
  <si>
    <t>Ergebnis</t>
  </si>
  <si>
    <t>Druckfedern</t>
  </si>
  <si>
    <t>Gelenkbolzen</t>
  </si>
  <si>
    <t>Gleitlager</t>
  </si>
  <si>
    <t>Kegelräder</t>
  </si>
  <si>
    <t>Kettenglieder</t>
  </si>
  <si>
    <t>Kupplungen</t>
  </si>
  <si>
    <t>Metallschrauben</t>
  </si>
  <si>
    <t>Stirnräder</t>
  </si>
  <si>
    <t>Tellerfedern</t>
  </si>
  <si>
    <t>Wälzlager</t>
  </si>
  <si>
    <t>Zahnräder</t>
  </si>
  <si>
    <t>Zugfedern</t>
  </si>
  <si>
    <t>VK-Preis</t>
  </si>
  <si>
    <t>$B$2</t>
  </si>
  <si>
    <t>$B$3</t>
  </si>
  <si>
    <t>$B$4</t>
  </si>
  <si>
    <t>$B$5</t>
  </si>
  <si>
    <t>$B$6</t>
  </si>
  <si>
    <t>$B$7</t>
  </si>
  <si>
    <t>$B$8</t>
  </si>
  <si>
    <t>$B$9</t>
  </si>
  <si>
    <t>$B$10</t>
  </si>
  <si>
    <t>$B$11</t>
  </si>
  <si>
    <t>$B$12</t>
  </si>
  <si>
    <t>$B$13</t>
  </si>
  <si>
    <t>$E$2</t>
  </si>
  <si>
    <t>$E$3</t>
  </si>
  <si>
    <t>$E$4</t>
  </si>
  <si>
    <t>$E$5</t>
  </si>
  <si>
    <t>$E$6</t>
  </si>
  <si>
    <t>$E$7</t>
  </si>
  <si>
    <t>$E$8</t>
  </si>
  <si>
    <t>$E$9</t>
  </si>
  <si>
    <t>$E$10</t>
  </si>
  <si>
    <t>$E$11</t>
  </si>
  <si>
    <t>$E$12</t>
  </si>
  <si>
    <t>$E$13</t>
  </si>
  <si>
    <t>$G$14</t>
  </si>
  <si>
    <t>Szenario 1</t>
  </si>
  <si>
    <t>Szenario 2</t>
  </si>
  <si>
    <t>Nach einer Werbeaktion erhöhen sich die Umsatzmengen und am Markt werden die Rohstoffe günstiger.</t>
  </si>
  <si>
    <t>Szenario 3</t>
  </si>
  <si>
    <t>Die Räderproduktion wird zur Überarbeitung stillgelegt und dafür die Kleinteileproduktion erhöht.</t>
  </si>
  <si>
    <t>Szenariobericht</t>
  </si>
  <si>
    <t>Veränderbare Zellen:</t>
  </si>
  <si>
    <t>Aktuelle Werte:</t>
  </si>
  <si>
    <t>Ergebniszellen:</t>
  </si>
  <si>
    <t>Hinweis: Die Aktuelle Wertespalte repräsentiert die Werte der veränderbaren</t>
  </si>
  <si>
    <t>Zellen zum Zeitpunkt, als der Szenariobericht erstellt wurde. Veränderbare Zellen</t>
  </si>
  <si>
    <t>für Szenarien sind in grau hervorgehoben.</t>
  </si>
  <si>
    <t xml:space="preserve">Am Markt gehen die Umsatzmengen zurück und die Materialkosten erhöhen sich.
</t>
  </si>
  <si>
    <t>Zeilenbeschriftungen</t>
  </si>
  <si>
    <t>Menge;Stückkosten von</t>
  </si>
  <si>
    <t>(Alle)</t>
  </si>
  <si>
    <t>Skills + Tools</t>
  </si>
  <si>
    <t>Kapitel</t>
  </si>
  <si>
    <t>Thema</t>
  </si>
  <si>
    <t>Inhalt</t>
  </si>
  <si>
    <t xml:space="preserve"> </t>
  </si>
  <si>
    <t>Autor</t>
  </si>
  <si>
    <t>Harald Nahrstedt</t>
  </si>
  <si>
    <t>Datum</t>
  </si>
  <si>
    <t>Version</t>
  </si>
  <si>
    <t>1.0</t>
  </si>
  <si>
    <t>Springer Verlag</t>
  </si>
  <si>
    <t>Szenarien</t>
  </si>
  <si>
    <t>Datenauswertung</t>
  </si>
  <si>
    <t>2. Auflage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</si>
</sst>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0"/>
      <color indexed="9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3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0" xfId="0" applyFill="1" applyBorder="1" applyAlignment="1"/>
    <xf numFmtId="164" fontId="0" fillId="0" borderId="0" xfId="0" applyNumberFormat="1" applyFill="1" applyBorder="1" applyAlignment="1"/>
    <xf numFmtId="164" fontId="0" fillId="0" borderId="2" xfId="0" applyNumberFormat="1" applyFill="1" applyBorder="1" applyAlignment="1"/>
    <xf numFmtId="0" fontId="2" fillId="2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0" fillId="0" borderId="4" xfId="0" applyFill="1" applyBorder="1" applyAlignment="1"/>
    <xf numFmtId="0" fontId="3" fillId="3" borderId="0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/>
    </xf>
    <xf numFmtId="0" fontId="0" fillId="4" borderId="0" xfId="0" applyFill="1" applyBorder="1" applyAlignment="1"/>
    <xf numFmtId="164" fontId="0" fillId="4" borderId="0" xfId="0" applyNumberFormat="1" applyFill="1" applyBorder="1" applyAlignment="1"/>
    <xf numFmtId="0" fontId="6" fillId="0" borderId="0" xfId="0" applyFont="1" applyFill="1" applyBorder="1" applyAlignment="1">
      <alignment vertical="top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8" fillId="5" borderId="0" xfId="1" applyFont="1" applyFill="1" applyAlignment="1">
      <alignment horizontal="center"/>
    </xf>
    <xf numFmtId="0" fontId="9" fillId="0" borderId="0" xfId="1" applyFont="1"/>
    <xf numFmtId="0" fontId="7" fillId="0" borderId="0" xfId="1"/>
    <xf numFmtId="0" fontId="9" fillId="6" borderId="0" xfId="1" applyFont="1" applyFill="1"/>
    <xf numFmtId="0" fontId="9" fillId="6" borderId="0" xfId="1" applyFont="1" applyFill="1" applyAlignment="1">
      <alignment horizontal="right" indent="1"/>
    </xf>
    <xf numFmtId="0" fontId="9" fillId="0" borderId="0" xfId="1" quotePrefix="1" applyFont="1" applyAlignment="1">
      <alignment horizontal="left" indent="1"/>
    </xf>
    <xf numFmtId="0" fontId="10" fillId="0" borderId="0" xfId="1" applyFont="1" applyAlignment="1">
      <alignment horizontal="left" indent="1"/>
    </xf>
    <xf numFmtId="0" fontId="9" fillId="0" borderId="0" xfId="1" applyFont="1" applyAlignment="1">
      <alignment horizontal="left" indent="1"/>
    </xf>
    <xf numFmtId="14" fontId="9" fillId="0" borderId="0" xfId="1" applyNumberFormat="1" applyFont="1" applyAlignment="1">
      <alignment horizontal="left" indent="1"/>
    </xf>
    <xf numFmtId="0" fontId="9" fillId="6" borderId="0" xfId="1" applyFont="1" applyFill="1" applyAlignment="1">
      <alignment horizontal="right"/>
    </xf>
    <xf numFmtId="14" fontId="9" fillId="0" borderId="0" xfId="1" applyNumberFormat="1" applyFont="1" applyAlignment="1">
      <alignment horizontal="left"/>
    </xf>
    <xf numFmtId="0" fontId="9" fillId="7" borderId="0" xfId="1" applyFont="1" applyFill="1" applyAlignment="1">
      <alignment horizontal="center" wrapText="1"/>
    </xf>
    <xf numFmtId="0" fontId="9" fillId="7" borderId="0" xfId="1" applyFont="1" applyFill="1" applyAlignment="1">
      <alignment horizontal="center"/>
    </xf>
  </cellXfs>
  <cellStyles count="2">
    <cellStyle name="Standard" xfId="0" builtinId="0"/>
    <cellStyle name="Standard 2 2 2" xfId="1" xr:uid="{7A583A83-812D-4203-8CDE-A94461D3297E}"/>
  </cellStyles>
  <dxfs count="6"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Harald Nahrstedt" refreshedDate="43963.416425810188" createdVersion="6" refreshedVersion="6" minRefreshableVersion="3" recordCount="3" xr:uid="{9157E11E-69DE-4EEB-980B-D67D375989A8}">
  <cacheSource type="scenario"/>
  <cacheFields count="3">
    <cacheField name="Menge;Stückkosten" numFmtId="0">
      <sharedItems containsNonDate="0" count="3">
        <s v="Szenario 1"/>
        <s v="Szenario 2"/>
        <s v="Szenario 3"/>
      </sharedItems>
    </cacheField>
    <cacheField name="Menge;Stückkosten von" numFmtId="0">
      <sharedItems containsNonDate="0" count="1">
        <s v="Harald Nahrstedt"/>
      </sharedItems>
    </cacheField>
    <cacheField name="Erg. $G$14" numFmtId="0">
      <sharedItems containsSemiMixedTypes="0" containsNonDate="0" containsString="0" containsNumber="1" minValue="5551.0399999999991" maxValue="11511.4" count="3">
        <n v="5551.0399999999991"/>
        <n v="11511.4"/>
        <n v="8968.799999999997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C85383-BA26-4438-B893-9DFE4B33252C}" name="PivotTable1" cacheId="0" applyNumberFormats="0" applyBorderFormats="0" applyFontFormats="0" applyPatternFormats="0" applyAlignmentFormats="0" applyWidthHeightFormats="1" dataCaption="Werte" updatedVersion="6" minRefreshableVersion="3" useAutoFormatting="1" rowGrandTotals="0" colGrandTotals="0" itemPrintTitles="1" createdVersion="6" indent="0" outline="1" outlineData="1" multipleFieldFilters="0" fieldListSortAscending="1">
  <location ref="A3:B6" firstHeaderRow="1" firstDataRow="1" firstDataCol="1" rowPageCount="1" colPageCount="1"/>
  <pivotFields count="3">
    <pivotField axis="axisRow" showAll="0" defaultSubtotal="0">
      <items count="3">
        <item x="0"/>
        <item x="1"/>
        <item x="2"/>
      </items>
    </pivotField>
    <pivotField axis="axisPage" showAll="0">
      <items count="2">
        <item x="0"/>
        <item t="default"/>
      </items>
    </pivotField>
    <pivotField dataField="1" showAll="0"/>
  </pivotFields>
  <rowFields count="1">
    <field x="0"/>
  </rowFields>
  <rowItems count="3">
    <i>
      <x/>
    </i>
    <i>
      <x v="1"/>
    </i>
    <i>
      <x v="2"/>
    </i>
  </rowItems>
  <colItems count="1">
    <i/>
  </colItems>
  <pageFields count="1">
    <pageField fld="1" hier="-1"/>
  </pageFields>
  <dataFields count="1">
    <dataField name="$G$14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A7E451-1460-4ABC-95EE-022421A5365D}" name="Tabelle1" displayName="Tabelle1" ref="A1:G14" totalsRowCount="1" headerRowDxfId="5">
  <autoFilter ref="A1:G13" xr:uid="{71B6742B-6E52-4B27-813C-2D244EB75953}"/>
  <tableColumns count="7">
    <tableColumn id="1" xr3:uid="{2015AA72-CF27-439E-A96A-ADC706F38F44}" name="Artikel" totalsRowLabel="Ergebnis"/>
    <tableColumn id="2" xr3:uid="{987524C8-A997-472A-B3DD-8F1622DE89EC}" name="Menge"/>
    <tableColumn id="3" xr3:uid="{7AC3E78D-6D57-4F3F-A1AC-91EE1E729DD4}" name="VK-Preis" dataDxfId="4"/>
    <tableColumn id="4" xr3:uid="{28B26417-32EB-469D-84A7-D0214D49C4D0}" name="Umsatz" totalsRowFunction="sum" dataDxfId="3">
      <calculatedColumnFormula>Menge*VK_Preis</calculatedColumnFormula>
    </tableColumn>
    <tableColumn id="5" xr3:uid="{175A5EC9-FF33-492A-AD65-BB33D719A9D1}" name="Stückkosten" dataDxfId="2"/>
    <tableColumn id="6" xr3:uid="{A4B3857D-4ACD-4482-B738-633241A31E72}" name="Gesamtkosten" totalsRowFunction="sum" dataDxfId="1">
      <calculatedColumnFormula>Menge*Stückkosten</calculatedColumnFormula>
    </tableColumn>
    <tableColumn id="7" xr3:uid="{DEB1CD5E-BF5F-4755-86CF-950386E9A828}" name="Ergebnis" totalsRowFunction="sum" dataDxfId="0">
      <calculatedColumnFormula>Umsatz-Gesamtkosten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8ABC0-6B2D-475F-9229-D66095DE68E6}">
  <sheetPr codeName="Tabelle1"/>
  <dimension ref="B2:C24"/>
  <sheetViews>
    <sheetView showGridLines="0" showRowColHeaders="0" tabSelected="1" workbookViewId="0">
      <selection activeCell="C19" sqref="C19"/>
    </sheetView>
  </sheetViews>
  <sheetFormatPr baseColWidth="10" defaultColWidth="11.44140625" defaultRowHeight="14.4" x14ac:dyDescent="0.3"/>
  <cols>
    <col min="1" max="1" width="3.88671875" style="22" customWidth="1"/>
    <col min="2" max="2" width="23.109375" style="22" customWidth="1"/>
    <col min="3" max="3" width="53.44140625" style="22" customWidth="1"/>
    <col min="4" max="16384" width="11.44140625" style="22"/>
  </cols>
  <sheetData>
    <row r="2" spans="2:3" x14ac:dyDescent="0.3">
      <c r="B2" s="20"/>
      <c r="C2" s="21"/>
    </row>
    <row r="3" spans="2:3" x14ac:dyDescent="0.3">
      <c r="B3" s="20" t="s">
        <v>60</v>
      </c>
      <c r="C3" s="21"/>
    </row>
    <row r="4" spans="2:3" x14ac:dyDescent="0.3">
      <c r="B4" s="20" t="s">
        <v>73</v>
      </c>
      <c r="C4" s="21"/>
    </row>
    <row r="5" spans="2:3" x14ac:dyDescent="0.3">
      <c r="B5" s="20"/>
      <c r="C5" s="21"/>
    </row>
    <row r="6" spans="2:3" x14ac:dyDescent="0.3">
      <c r="B6" s="23"/>
      <c r="C6" s="21"/>
    </row>
    <row r="7" spans="2:3" x14ac:dyDescent="0.3">
      <c r="B7" s="24" t="s">
        <v>61</v>
      </c>
      <c r="C7" s="25">
        <v>10</v>
      </c>
    </row>
    <row r="8" spans="2:3" x14ac:dyDescent="0.3">
      <c r="B8" s="24" t="s">
        <v>62</v>
      </c>
      <c r="C8" s="26" t="s">
        <v>72</v>
      </c>
    </row>
    <row r="9" spans="2:3" x14ac:dyDescent="0.3">
      <c r="B9" s="24"/>
      <c r="C9" s="27"/>
    </row>
    <row r="10" spans="2:3" x14ac:dyDescent="0.3">
      <c r="B10" s="24" t="s">
        <v>63</v>
      </c>
      <c r="C10" s="27" t="s">
        <v>71</v>
      </c>
    </row>
    <row r="11" spans="2:3" x14ac:dyDescent="0.3">
      <c r="B11" s="24"/>
      <c r="C11" s="27"/>
    </row>
    <row r="12" spans="2:3" x14ac:dyDescent="0.3">
      <c r="B12" s="24"/>
      <c r="C12" s="27" t="s">
        <v>64</v>
      </c>
    </row>
    <row r="13" spans="2:3" x14ac:dyDescent="0.3">
      <c r="B13" s="24"/>
      <c r="C13" s="27"/>
    </row>
    <row r="14" spans="2:3" x14ac:dyDescent="0.3">
      <c r="B14" s="24"/>
      <c r="C14" s="27"/>
    </row>
    <row r="15" spans="2:3" x14ac:dyDescent="0.3">
      <c r="B15" s="24"/>
      <c r="C15" s="27"/>
    </row>
    <row r="16" spans="2:3" x14ac:dyDescent="0.3">
      <c r="B16" s="24"/>
      <c r="C16" s="27"/>
    </row>
    <row r="17" spans="2:3" x14ac:dyDescent="0.3">
      <c r="B17" s="24"/>
      <c r="C17" s="27"/>
    </row>
    <row r="18" spans="2:3" x14ac:dyDescent="0.3">
      <c r="B18" s="24" t="s">
        <v>65</v>
      </c>
      <c r="C18" s="27" t="s">
        <v>66</v>
      </c>
    </row>
    <row r="19" spans="2:3" x14ac:dyDescent="0.3">
      <c r="B19" s="24" t="s">
        <v>67</v>
      </c>
      <c r="C19" s="28">
        <v>45683</v>
      </c>
    </row>
    <row r="20" spans="2:3" x14ac:dyDescent="0.3">
      <c r="B20" s="24" t="s">
        <v>68</v>
      </c>
      <c r="C20" s="27" t="s">
        <v>69</v>
      </c>
    </row>
    <row r="21" spans="2:3" x14ac:dyDescent="0.3">
      <c r="B21" s="29"/>
      <c r="C21" s="30"/>
    </row>
    <row r="22" spans="2:3" x14ac:dyDescent="0.3">
      <c r="B22" s="31"/>
      <c r="C22" s="21"/>
    </row>
    <row r="23" spans="2:3" x14ac:dyDescent="0.3">
      <c r="B23" s="31" t="s">
        <v>70</v>
      </c>
      <c r="C23" s="21"/>
    </row>
    <row r="24" spans="2:3" x14ac:dyDescent="0.3">
      <c r="B24" s="32"/>
      <c r="C24" s="21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BE282-7ECF-4F07-8B2A-4DF215FE6418}">
  <dimension ref="A1:G15"/>
  <sheetViews>
    <sheetView workbookViewId="0">
      <selection activeCell="J19" sqref="J19"/>
    </sheetView>
  </sheetViews>
  <sheetFormatPr baseColWidth="10" defaultRowHeight="14.4" x14ac:dyDescent="0.3"/>
  <cols>
    <col min="1" max="1" width="15.44140625" bestFit="1" customWidth="1"/>
    <col min="2" max="2" width="9.33203125" bestFit="1" customWidth="1"/>
    <col min="3" max="3" width="10.5546875" bestFit="1" customWidth="1"/>
    <col min="4" max="4" width="10.44140625" bestFit="1" customWidth="1"/>
    <col min="5" max="5" width="13.5546875" bestFit="1" customWidth="1"/>
    <col min="6" max="6" width="11.21875" customWidth="1"/>
    <col min="7" max="7" width="10.77734375" customWidth="1"/>
  </cols>
  <sheetData>
    <row r="1" spans="1:7" x14ac:dyDescent="0.3">
      <c r="A1" s="1" t="s">
        <v>0</v>
      </c>
      <c r="B1" s="1" t="s">
        <v>1</v>
      </c>
      <c r="C1" s="1" t="s">
        <v>18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3">
      <c r="A2" t="s">
        <v>6</v>
      </c>
      <c r="B2">
        <v>89</v>
      </c>
      <c r="C2" s="2">
        <v>9.5500000000000007</v>
      </c>
      <c r="D2" s="2">
        <f t="shared" ref="D2:D13" si="0">Menge*VK_Preis</f>
        <v>849.95</v>
      </c>
      <c r="E2" s="2">
        <v>3.68</v>
      </c>
      <c r="F2" s="2">
        <f t="shared" ref="F2:F13" si="1">Menge*Stückkosten</f>
        <v>327.52000000000004</v>
      </c>
      <c r="G2" s="2">
        <f t="shared" ref="G2:G13" si="2">Umsatz-Gesamtkosten</f>
        <v>522.43000000000006</v>
      </c>
    </row>
    <row r="3" spans="1:7" x14ac:dyDescent="0.3">
      <c r="A3" t="s">
        <v>14</v>
      </c>
      <c r="B3">
        <v>55</v>
      </c>
      <c r="C3" s="2">
        <v>8.4499999999999993</v>
      </c>
      <c r="D3" s="2">
        <f t="shared" si="0"/>
        <v>464.74999999999994</v>
      </c>
      <c r="E3" s="2">
        <v>4.08</v>
      </c>
      <c r="F3" s="2">
        <f t="shared" si="1"/>
        <v>224.4</v>
      </c>
      <c r="G3" s="2">
        <f t="shared" si="2"/>
        <v>240.34999999999994</v>
      </c>
    </row>
    <row r="4" spans="1:7" x14ac:dyDescent="0.3">
      <c r="A4" t="s">
        <v>17</v>
      </c>
      <c r="B4">
        <v>110</v>
      </c>
      <c r="C4" s="2">
        <v>7.34</v>
      </c>
      <c r="D4" s="2">
        <f t="shared" si="0"/>
        <v>807.4</v>
      </c>
      <c r="E4" s="2">
        <v>4.95</v>
      </c>
      <c r="F4" s="2">
        <f t="shared" si="1"/>
        <v>544.5</v>
      </c>
      <c r="G4" s="2">
        <f t="shared" si="2"/>
        <v>262.89999999999998</v>
      </c>
    </row>
    <row r="5" spans="1:7" x14ac:dyDescent="0.3">
      <c r="A5" t="s">
        <v>9</v>
      </c>
      <c r="B5">
        <v>45</v>
      </c>
      <c r="C5" s="2">
        <v>35.78</v>
      </c>
      <c r="D5" s="2">
        <f t="shared" si="0"/>
        <v>1610.1000000000001</v>
      </c>
      <c r="E5" s="2">
        <v>30.12</v>
      </c>
      <c r="F5" s="2">
        <f t="shared" si="1"/>
        <v>1355.4</v>
      </c>
      <c r="G5" s="2">
        <f t="shared" si="2"/>
        <v>254.70000000000005</v>
      </c>
    </row>
    <row r="6" spans="1:7" x14ac:dyDescent="0.3">
      <c r="A6" t="s">
        <v>13</v>
      </c>
      <c r="B6">
        <v>35</v>
      </c>
      <c r="C6" s="2">
        <v>43.56</v>
      </c>
      <c r="D6" s="2">
        <f t="shared" si="0"/>
        <v>1524.6000000000001</v>
      </c>
      <c r="E6" s="2">
        <v>38.450000000000003</v>
      </c>
      <c r="F6" s="2">
        <f t="shared" si="1"/>
        <v>1345.75</v>
      </c>
      <c r="G6" s="2">
        <f t="shared" si="2"/>
        <v>178.85000000000014</v>
      </c>
    </row>
    <row r="7" spans="1:7" x14ac:dyDescent="0.3">
      <c r="A7" t="s">
        <v>16</v>
      </c>
      <c r="B7">
        <v>55</v>
      </c>
      <c r="C7" s="2">
        <v>55.34</v>
      </c>
      <c r="D7" s="2">
        <f t="shared" si="0"/>
        <v>3043.7000000000003</v>
      </c>
      <c r="E7" s="2">
        <v>49.25</v>
      </c>
      <c r="F7" s="2">
        <f t="shared" si="1"/>
        <v>2708.75</v>
      </c>
      <c r="G7" s="2">
        <f t="shared" si="2"/>
        <v>334.95000000000027</v>
      </c>
    </row>
    <row r="8" spans="1:7" x14ac:dyDescent="0.3">
      <c r="A8" t="s">
        <v>11</v>
      </c>
      <c r="B8">
        <v>65</v>
      </c>
      <c r="C8" s="2">
        <v>36.78</v>
      </c>
      <c r="D8" s="2">
        <f t="shared" si="0"/>
        <v>2390.7000000000003</v>
      </c>
      <c r="E8" s="2">
        <v>32.799999999999997</v>
      </c>
      <c r="F8" s="2">
        <f t="shared" si="1"/>
        <v>2132</v>
      </c>
      <c r="G8" s="2">
        <f t="shared" si="2"/>
        <v>258.70000000000027</v>
      </c>
    </row>
    <row r="9" spans="1:7" x14ac:dyDescent="0.3">
      <c r="A9" t="s">
        <v>8</v>
      </c>
      <c r="B9">
        <v>70</v>
      </c>
      <c r="C9" s="2">
        <v>27.56</v>
      </c>
      <c r="D9" s="2">
        <f t="shared" si="0"/>
        <v>1929.1999999999998</v>
      </c>
      <c r="E9" s="2">
        <v>22.56</v>
      </c>
      <c r="F9" s="2">
        <f t="shared" si="1"/>
        <v>1579.1999999999998</v>
      </c>
      <c r="G9" s="2">
        <f t="shared" si="2"/>
        <v>350</v>
      </c>
    </row>
    <row r="10" spans="1:7" x14ac:dyDescent="0.3">
      <c r="A10" t="s">
        <v>15</v>
      </c>
      <c r="B10">
        <v>112</v>
      </c>
      <c r="C10" s="2">
        <v>67.88</v>
      </c>
      <c r="D10" s="2">
        <f t="shared" si="0"/>
        <v>7602.5599999999995</v>
      </c>
      <c r="E10" s="2">
        <v>52.45</v>
      </c>
      <c r="F10" s="2">
        <f t="shared" si="1"/>
        <v>5874.4000000000005</v>
      </c>
      <c r="G10" s="2">
        <f t="shared" si="2"/>
        <v>1728.1599999999989</v>
      </c>
    </row>
    <row r="11" spans="1:7" x14ac:dyDescent="0.3">
      <c r="A11" t="s">
        <v>10</v>
      </c>
      <c r="B11">
        <v>300</v>
      </c>
      <c r="C11" s="2">
        <v>6.34</v>
      </c>
      <c r="D11" s="2">
        <f t="shared" si="0"/>
        <v>1902</v>
      </c>
      <c r="E11" s="2">
        <v>3.62</v>
      </c>
      <c r="F11" s="2">
        <f t="shared" si="1"/>
        <v>1086</v>
      </c>
      <c r="G11" s="2">
        <f t="shared" si="2"/>
        <v>816</v>
      </c>
    </row>
    <row r="12" spans="1:7" x14ac:dyDescent="0.3">
      <c r="A12" t="s">
        <v>7</v>
      </c>
      <c r="B12">
        <v>270</v>
      </c>
      <c r="C12" s="2">
        <v>5.96</v>
      </c>
      <c r="D12" s="2">
        <f t="shared" si="0"/>
        <v>1609.2</v>
      </c>
      <c r="E12" s="2">
        <v>3.81</v>
      </c>
      <c r="F12" s="2">
        <f t="shared" si="1"/>
        <v>1028.7</v>
      </c>
      <c r="G12" s="2">
        <f t="shared" si="2"/>
        <v>580.5</v>
      </c>
    </row>
    <row r="13" spans="1:7" x14ac:dyDescent="0.3">
      <c r="A13" t="s">
        <v>12</v>
      </c>
      <c r="B13">
        <v>235</v>
      </c>
      <c r="C13" s="2">
        <v>2.5499999999999998</v>
      </c>
      <c r="D13" s="2">
        <f t="shared" si="0"/>
        <v>599.25</v>
      </c>
      <c r="E13" s="2">
        <v>2.4500000000000002</v>
      </c>
      <c r="F13" s="2">
        <f t="shared" si="1"/>
        <v>575.75</v>
      </c>
      <c r="G13" s="2">
        <f t="shared" si="2"/>
        <v>23.5</v>
      </c>
    </row>
    <row r="14" spans="1:7" x14ac:dyDescent="0.3">
      <c r="A14" t="s">
        <v>5</v>
      </c>
      <c r="D14" s="2">
        <f>SUBTOTAL(109,Tabelle1[Umsatz])</f>
        <v>24333.41</v>
      </c>
      <c r="F14" s="2">
        <f>SUBTOTAL(109,Tabelle1[Gesamtkosten])</f>
        <v>18782.370000000003</v>
      </c>
      <c r="G14" s="2">
        <f>SUBTOTAL(109,Tabelle1[Ergebnis])</f>
        <v>5551.0399999999991</v>
      </c>
    </row>
    <row r="15" spans="1:7" x14ac:dyDescent="0.3">
      <c r="D15" s="2"/>
      <c r="F15" s="2"/>
      <c r="G15" s="2"/>
    </row>
  </sheetData>
  <scenarios current="0" show="0" sqref="G14">
    <scenario name="Szenario 1" locked="1" count="24" user="Harald Nahrstedt" comment="Am Markt gehen die Umsatzmengen zurück und die Materialkosten erhöhen sich._x000a_">
      <inputCells r="B2" val="89"/>
      <inputCells r="B3" val="55"/>
      <inputCells r="B4" val="110"/>
      <inputCells r="B5" val="45"/>
      <inputCells r="B6" val="35"/>
      <inputCells r="B7" val="55"/>
      <inputCells r="B8" val="65"/>
      <inputCells r="B9" val="70"/>
      <inputCells r="B10" val="112"/>
      <inputCells r="B11" val="300"/>
      <inputCells r="B12" val="270"/>
      <inputCells r="B13" val="235"/>
      <inputCells r="E2" val="3,68" numFmtId="164"/>
      <inputCells r="E3" val="4,08" numFmtId="164"/>
      <inputCells r="E4" val="4,95" numFmtId="164"/>
      <inputCells r="E5" val="30,12" numFmtId="164"/>
      <inputCells r="E6" val="38,45" numFmtId="164"/>
      <inputCells r="E7" val="49,25" numFmtId="164"/>
      <inputCells r="E8" val="32,8" numFmtId="164"/>
      <inputCells r="E9" val="22,56" numFmtId="164"/>
      <inputCells r="E10" val="52,45" numFmtId="164"/>
      <inputCells r="E11" val="3,62" numFmtId="164"/>
      <inputCells r="E12" val="3,81" numFmtId="164"/>
      <inputCells r="E13" val="2,45" numFmtId="164"/>
    </scenario>
    <scenario name="Szenario 2" locked="1" count="24" user="Harald Nahrstedt" comment="Nach einer Werbeaktion erhöhen sich die Umsatzmengen und am Markt werden die Rohstoffe günstiger.">
      <inputCells r="B2" val="132"/>
      <inputCells r="B3" val="80"/>
      <inputCells r="B4" val="156"/>
      <inputCells r="B5" val="72"/>
      <inputCells r="B6" val="52"/>
      <inputCells r="B7" val="75"/>
      <inputCells r="B8" val="88"/>
      <inputCells r="B9" val="130"/>
      <inputCells r="B10" val="155"/>
      <inputCells r="B11" val="378"/>
      <inputCells r="B12" val="365"/>
      <inputCells r="B13" val="300"/>
      <inputCells r="E2" val="3,22" numFmtId="164"/>
      <inputCells r="E3" val="3,44" numFmtId="164"/>
      <inputCells r="E4" val="4,41" numFmtId="164"/>
      <inputCells r="E5" val="27,9" numFmtId="164"/>
      <inputCells r="E6" val="32,46" numFmtId="164"/>
      <inputCells r="E7" val="42,35" numFmtId="164"/>
      <inputCells r="E8" val="26,4" numFmtId="164"/>
      <inputCells r="E9" val="18,46" numFmtId="164"/>
      <inputCells r="E10" val="47,5" numFmtId="164"/>
      <inputCells r="E11" val="3,12" numFmtId="164"/>
      <inputCells r="E12" val="3,15" numFmtId="164"/>
      <inputCells r="E13" val="1,88" numFmtId="164"/>
    </scenario>
    <scenario name="Szenario 3" locked="1" count="24" user="Harald Nahrstedt" comment="Die Räderproduktion wird zur Überarbeitung stillgelegt und dafür die Kleinteileproduktion erhöht.">
      <inputCells r="B2" val="130"/>
      <inputCells r="B3" val="95"/>
      <inputCells r="B4" val="180"/>
      <inputCells r="B5" val="0"/>
      <inputCells r="B6" val="0"/>
      <inputCells r="B7" val="0"/>
      <inputCells r="B8" val="95"/>
      <inputCells r="B9" val="135"/>
      <inputCells r="B10" val="165"/>
      <inputCells r="B11" val="430"/>
      <inputCells r="B12" val="380"/>
      <inputCells r="B13" val="320"/>
      <inputCells r="E2" val="3,45" numFmtId="164"/>
      <inputCells r="E3" val="3,86" numFmtId="164"/>
      <inputCells r="E4" val="4,78" numFmtId="164"/>
      <inputCells r="E5" val="28,95" numFmtId="164"/>
      <inputCells r="E6" val="35,56" numFmtId="164"/>
      <inputCells r="E7" val="46,45" numFmtId="164"/>
      <inputCells r="E8" val="28,99" numFmtId="164"/>
      <inputCells r="E9" val="19,46" numFmtId="164"/>
      <inputCells r="E10" val="49,88" numFmtId="164"/>
      <inputCells r="E11" val="3,42" numFmtId="164"/>
      <inputCells r="E12" val="3,23" numFmtId="164"/>
      <inputCells r="E13" val="1,98" numFmtId="164"/>
    </scenario>
  </scenarios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88C03-BA5B-4EE8-88A8-7CCF31862ACD}">
  <sheetPr>
    <outlinePr summaryBelow="0"/>
  </sheetPr>
  <dimension ref="B1:G34"/>
  <sheetViews>
    <sheetView showGridLines="0" workbookViewId="0">
      <selection activeCell="A10" sqref="A10:XFD25"/>
    </sheetView>
  </sheetViews>
  <sheetFormatPr baseColWidth="10" defaultRowHeight="14.4" outlineLevelRow="1" outlineLevelCol="1" x14ac:dyDescent="0.3"/>
  <cols>
    <col min="1" max="1" width="6" customWidth="1"/>
    <col min="3" max="3" width="6.44140625" bestFit="1" customWidth="1"/>
    <col min="4" max="7" width="12.88671875" customWidth="1" outlineLevel="1"/>
  </cols>
  <sheetData>
    <row r="1" spans="2:7" ht="15" thickBot="1" x14ac:dyDescent="0.35"/>
    <row r="2" spans="2:7" ht="15.6" x14ac:dyDescent="0.3">
      <c r="B2" s="7" t="s">
        <v>49</v>
      </c>
      <c r="C2" s="7"/>
      <c r="D2" s="12"/>
      <c r="E2" s="12"/>
      <c r="F2" s="12"/>
      <c r="G2" s="12"/>
    </row>
    <row r="3" spans="2:7" ht="15.6" collapsed="1" x14ac:dyDescent="0.3">
      <c r="B3" s="6"/>
      <c r="C3" s="6"/>
      <c r="D3" s="13" t="s">
        <v>51</v>
      </c>
      <c r="E3" s="13" t="s">
        <v>44</v>
      </c>
      <c r="F3" s="13" t="s">
        <v>45</v>
      </c>
      <c r="G3" s="13" t="s">
        <v>47</v>
      </c>
    </row>
    <row r="4" spans="2:7" ht="81.599999999999994" hidden="1" outlineLevel="1" x14ac:dyDescent="0.3">
      <c r="B4" s="9"/>
      <c r="C4" s="9"/>
      <c r="D4" s="3"/>
      <c r="E4" s="16" t="s">
        <v>56</v>
      </c>
      <c r="F4" s="16" t="s">
        <v>46</v>
      </c>
      <c r="G4" s="16" t="s">
        <v>48</v>
      </c>
    </row>
    <row r="5" spans="2:7" x14ac:dyDescent="0.3">
      <c r="B5" s="10" t="s">
        <v>50</v>
      </c>
      <c r="C5" s="10"/>
      <c r="D5" s="8"/>
      <c r="E5" s="8"/>
      <c r="F5" s="8"/>
      <c r="G5" s="8"/>
    </row>
    <row r="6" spans="2:7" outlineLevel="1" x14ac:dyDescent="0.3">
      <c r="B6" s="9"/>
      <c r="C6" s="9" t="s">
        <v>19</v>
      </c>
      <c r="D6" s="3">
        <v>100</v>
      </c>
      <c r="E6" s="14">
        <v>89</v>
      </c>
      <c r="F6" s="14">
        <v>132</v>
      </c>
      <c r="G6" s="14">
        <v>130</v>
      </c>
    </row>
    <row r="7" spans="2:7" outlineLevel="1" x14ac:dyDescent="0.3">
      <c r="B7" s="9"/>
      <c r="C7" s="9" t="s">
        <v>20</v>
      </c>
      <c r="D7" s="3">
        <v>65</v>
      </c>
      <c r="E7" s="14">
        <v>55</v>
      </c>
      <c r="F7" s="14">
        <v>80</v>
      </c>
      <c r="G7" s="14">
        <v>95</v>
      </c>
    </row>
    <row r="8" spans="2:7" outlineLevel="1" x14ac:dyDescent="0.3">
      <c r="B8" s="9"/>
      <c r="C8" s="9" t="s">
        <v>21</v>
      </c>
      <c r="D8" s="3">
        <v>120</v>
      </c>
      <c r="E8" s="14">
        <v>110</v>
      </c>
      <c r="F8" s="14">
        <v>156</v>
      </c>
      <c r="G8" s="14">
        <v>180</v>
      </c>
    </row>
    <row r="9" spans="2:7" outlineLevel="1" x14ac:dyDescent="0.3">
      <c r="B9" s="9"/>
      <c r="C9" s="9" t="s">
        <v>22</v>
      </c>
      <c r="D9" s="3">
        <v>50</v>
      </c>
      <c r="E9" s="14">
        <v>45</v>
      </c>
      <c r="F9" s="14">
        <v>72</v>
      </c>
      <c r="G9" s="14">
        <v>0</v>
      </c>
    </row>
    <row r="10" spans="2:7" hidden="1" outlineLevel="1" x14ac:dyDescent="0.3">
      <c r="B10" s="9"/>
      <c r="C10" s="9" t="s">
        <v>23</v>
      </c>
      <c r="D10" s="3">
        <v>40</v>
      </c>
      <c r="E10" s="14">
        <v>35</v>
      </c>
      <c r="F10" s="14">
        <v>52</v>
      </c>
      <c r="G10" s="14">
        <v>0</v>
      </c>
    </row>
    <row r="11" spans="2:7" hidden="1" outlineLevel="1" x14ac:dyDescent="0.3">
      <c r="B11" s="9"/>
      <c r="C11" s="9" t="s">
        <v>24</v>
      </c>
      <c r="D11" s="3">
        <v>65</v>
      </c>
      <c r="E11" s="14">
        <v>55</v>
      </c>
      <c r="F11" s="14">
        <v>75</v>
      </c>
      <c r="G11" s="14">
        <v>0</v>
      </c>
    </row>
    <row r="12" spans="2:7" hidden="1" outlineLevel="1" x14ac:dyDescent="0.3">
      <c r="B12" s="9"/>
      <c r="C12" s="9" t="s">
        <v>25</v>
      </c>
      <c r="D12" s="3">
        <v>70</v>
      </c>
      <c r="E12" s="14">
        <v>65</v>
      </c>
      <c r="F12" s="14">
        <v>88</v>
      </c>
      <c r="G12" s="14">
        <v>95</v>
      </c>
    </row>
    <row r="13" spans="2:7" hidden="1" outlineLevel="1" x14ac:dyDescent="0.3">
      <c r="B13" s="9"/>
      <c r="C13" s="9" t="s">
        <v>26</v>
      </c>
      <c r="D13" s="3">
        <v>80</v>
      </c>
      <c r="E13" s="14">
        <v>70</v>
      </c>
      <c r="F13" s="14">
        <v>130</v>
      </c>
      <c r="G13" s="14">
        <v>135</v>
      </c>
    </row>
    <row r="14" spans="2:7" hidden="1" outlineLevel="1" x14ac:dyDescent="0.3">
      <c r="B14" s="9"/>
      <c r="C14" s="9" t="s">
        <v>27</v>
      </c>
      <c r="D14" s="3">
        <v>120</v>
      </c>
      <c r="E14" s="14">
        <v>112</v>
      </c>
      <c r="F14" s="14">
        <v>155</v>
      </c>
      <c r="G14" s="14">
        <v>165</v>
      </c>
    </row>
    <row r="15" spans="2:7" hidden="1" outlineLevel="1" x14ac:dyDescent="0.3">
      <c r="B15" s="9"/>
      <c r="C15" s="9" t="s">
        <v>28</v>
      </c>
      <c r="D15" s="3">
        <v>320</v>
      </c>
      <c r="E15" s="14">
        <v>300</v>
      </c>
      <c r="F15" s="14">
        <v>378</v>
      </c>
      <c r="G15" s="14">
        <v>430</v>
      </c>
    </row>
    <row r="16" spans="2:7" hidden="1" outlineLevel="1" x14ac:dyDescent="0.3">
      <c r="B16" s="9"/>
      <c r="C16" s="9" t="s">
        <v>29</v>
      </c>
      <c r="D16" s="3">
        <v>280</v>
      </c>
      <c r="E16" s="14">
        <v>270</v>
      </c>
      <c r="F16" s="14">
        <v>365</v>
      </c>
      <c r="G16" s="14">
        <v>380</v>
      </c>
    </row>
    <row r="17" spans="2:7" hidden="1" outlineLevel="1" x14ac:dyDescent="0.3">
      <c r="B17" s="9"/>
      <c r="C17" s="9" t="s">
        <v>30</v>
      </c>
      <c r="D17" s="3">
        <v>250</v>
      </c>
      <c r="E17" s="14">
        <v>235</v>
      </c>
      <c r="F17" s="14">
        <v>300</v>
      </c>
      <c r="G17" s="14">
        <v>320</v>
      </c>
    </row>
    <row r="18" spans="2:7" hidden="1" outlineLevel="1" x14ac:dyDescent="0.3">
      <c r="B18" s="9"/>
      <c r="C18" s="9" t="s">
        <v>31</v>
      </c>
      <c r="D18" s="4">
        <v>3.55</v>
      </c>
      <c r="E18" s="15">
        <v>3.68</v>
      </c>
      <c r="F18" s="15">
        <v>3.22</v>
      </c>
      <c r="G18" s="15">
        <v>3.45</v>
      </c>
    </row>
    <row r="19" spans="2:7" hidden="1" outlineLevel="1" x14ac:dyDescent="0.3">
      <c r="B19" s="9"/>
      <c r="C19" s="9" t="s">
        <v>32</v>
      </c>
      <c r="D19" s="4">
        <v>3.95</v>
      </c>
      <c r="E19" s="15">
        <v>4.08</v>
      </c>
      <c r="F19" s="15">
        <v>3.44</v>
      </c>
      <c r="G19" s="15">
        <v>3.86</v>
      </c>
    </row>
    <row r="20" spans="2:7" hidden="1" outlineLevel="1" x14ac:dyDescent="0.3">
      <c r="B20" s="9"/>
      <c r="C20" s="9" t="s">
        <v>33</v>
      </c>
      <c r="D20" s="4">
        <v>4.8899999999999997</v>
      </c>
      <c r="E20" s="15">
        <v>4.95</v>
      </c>
      <c r="F20" s="15">
        <v>4.41</v>
      </c>
      <c r="G20" s="15">
        <v>4.78</v>
      </c>
    </row>
    <row r="21" spans="2:7" hidden="1" outlineLevel="1" x14ac:dyDescent="0.3">
      <c r="B21" s="9"/>
      <c r="C21" s="9" t="s">
        <v>34</v>
      </c>
      <c r="D21" s="4">
        <v>29.1</v>
      </c>
      <c r="E21" s="15">
        <v>30.12</v>
      </c>
      <c r="F21" s="15">
        <v>27.9</v>
      </c>
      <c r="G21" s="15">
        <v>28.95</v>
      </c>
    </row>
    <row r="22" spans="2:7" hidden="1" outlineLevel="1" x14ac:dyDescent="0.3">
      <c r="B22" s="9"/>
      <c r="C22" s="9" t="s">
        <v>35</v>
      </c>
      <c r="D22" s="4">
        <v>37.200000000000003</v>
      </c>
      <c r="E22" s="15">
        <v>38.450000000000003</v>
      </c>
      <c r="F22" s="15">
        <v>32.46</v>
      </c>
      <c r="G22" s="15">
        <v>35.56</v>
      </c>
    </row>
    <row r="23" spans="2:7" hidden="1" outlineLevel="1" x14ac:dyDescent="0.3">
      <c r="B23" s="9"/>
      <c r="C23" s="9" t="s">
        <v>36</v>
      </c>
      <c r="D23" s="4">
        <v>48.3</v>
      </c>
      <c r="E23" s="15">
        <v>49.25</v>
      </c>
      <c r="F23" s="15">
        <v>42.35</v>
      </c>
      <c r="G23" s="15">
        <v>46.45</v>
      </c>
    </row>
    <row r="24" spans="2:7" hidden="1" outlineLevel="1" x14ac:dyDescent="0.3">
      <c r="B24" s="9"/>
      <c r="C24" s="9" t="s">
        <v>37</v>
      </c>
      <c r="D24" s="4">
        <v>31.2</v>
      </c>
      <c r="E24" s="15">
        <v>32.799999999999997</v>
      </c>
      <c r="F24" s="15">
        <v>26.4</v>
      </c>
      <c r="G24" s="15">
        <v>28.99</v>
      </c>
    </row>
    <row r="25" spans="2:7" hidden="1" outlineLevel="1" x14ac:dyDescent="0.3">
      <c r="B25" s="9"/>
      <c r="C25" s="9" t="s">
        <v>38</v>
      </c>
      <c r="D25" s="4">
        <v>22.3</v>
      </c>
      <c r="E25" s="15">
        <v>22.56</v>
      </c>
      <c r="F25" s="15">
        <v>18.46</v>
      </c>
      <c r="G25" s="15">
        <v>19.46</v>
      </c>
    </row>
    <row r="26" spans="2:7" outlineLevel="1" x14ac:dyDescent="0.3">
      <c r="B26" s="9"/>
      <c r="C26" s="9" t="s">
        <v>39</v>
      </c>
      <c r="D26" s="4">
        <v>51.9</v>
      </c>
      <c r="E26" s="15">
        <v>52.45</v>
      </c>
      <c r="F26" s="15">
        <v>47.5</v>
      </c>
      <c r="G26" s="15">
        <v>49.88</v>
      </c>
    </row>
    <row r="27" spans="2:7" outlineLevel="1" x14ac:dyDescent="0.3">
      <c r="B27" s="9"/>
      <c r="C27" s="9" t="s">
        <v>40</v>
      </c>
      <c r="D27" s="4">
        <v>3.5</v>
      </c>
      <c r="E27" s="15">
        <v>3.62</v>
      </c>
      <c r="F27" s="15">
        <v>3.12</v>
      </c>
      <c r="G27" s="15">
        <v>3.42</v>
      </c>
    </row>
    <row r="28" spans="2:7" outlineLevel="1" x14ac:dyDescent="0.3">
      <c r="B28" s="9"/>
      <c r="C28" s="9" t="s">
        <v>41</v>
      </c>
      <c r="D28" s="4">
        <v>3.44</v>
      </c>
      <c r="E28" s="15">
        <v>3.81</v>
      </c>
      <c r="F28" s="15">
        <v>3.15</v>
      </c>
      <c r="G28" s="15">
        <v>3.23</v>
      </c>
    </row>
    <row r="29" spans="2:7" outlineLevel="1" x14ac:dyDescent="0.3">
      <c r="B29" s="9"/>
      <c r="C29" s="9" t="s">
        <v>42</v>
      </c>
      <c r="D29" s="4">
        <v>2.2200000000000002</v>
      </c>
      <c r="E29" s="15">
        <v>2.4500000000000002</v>
      </c>
      <c r="F29" s="15">
        <v>1.88</v>
      </c>
      <c r="G29" s="15">
        <v>1.98</v>
      </c>
    </row>
    <row r="30" spans="2:7" x14ac:dyDescent="0.3">
      <c r="B30" s="10" t="s">
        <v>52</v>
      </c>
      <c r="C30" s="10"/>
      <c r="D30" s="8"/>
      <c r="E30" s="8"/>
      <c r="F30" s="8"/>
      <c r="G30" s="8"/>
    </row>
    <row r="31" spans="2:7" ht="15" outlineLevel="1" thickBot="1" x14ac:dyDescent="0.35">
      <c r="B31" s="11"/>
      <c r="C31" s="11" t="s">
        <v>43</v>
      </c>
      <c r="D31" s="5">
        <v>6658.4</v>
      </c>
      <c r="E31" s="5">
        <v>5551.04</v>
      </c>
      <c r="F31" s="5">
        <v>11511.4</v>
      </c>
      <c r="G31" s="5">
        <v>8968.7999999999993</v>
      </c>
    </row>
    <row r="32" spans="2:7" x14ac:dyDescent="0.3">
      <c r="B32" t="s">
        <v>53</v>
      </c>
    </row>
    <row r="33" spans="2:2" x14ac:dyDescent="0.3">
      <c r="B33" t="s">
        <v>54</v>
      </c>
    </row>
    <row r="34" spans="2:2" x14ac:dyDescent="0.3">
      <c r="B34" t="s">
        <v>55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CC878-C02B-42E7-A7A8-3B396C643D42}">
  <dimension ref="A1:B6"/>
  <sheetViews>
    <sheetView workbookViewId="0">
      <selection activeCell="B6" sqref="B6"/>
    </sheetView>
  </sheetViews>
  <sheetFormatPr baseColWidth="10" defaultRowHeight="14.4" x14ac:dyDescent="0.3"/>
  <cols>
    <col min="1" max="1" width="22.44140625" bestFit="1" customWidth="1"/>
    <col min="2" max="2" width="8.33203125" bestFit="1" customWidth="1"/>
  </cols>
  <sheetData>
    <row r="1" spans="1:2" x14ac:dyDescent="0.3">
      <c r="A1" s="17" t="s">
        <v>58</v>
      </c>
      <c r="B1" t="s">
        <v>59</v>
      </c>
    </row>
    <row r="3" spans="1:2" x14ac:dyDescent="0.3">
      <c r="A3" s="17" t="s">
        <v>57</v>
      </c>
      <c r="B3" t="s">
        <v>43</v>
      </c>
    </row>
    <row r="4" spans="1:2" x14ac:dyDescent="0.3">
      <c r="A4" s="18" t="s">
        <v>44</v>
      </c>
      <c r="B4" s="19">
        <v>5551.0399999999991</v>
      </c>
    </row>
    <row r="5" spans="1:2" x14ac:dyDescent="0.3">
      <c r="A5" s="18" t="s">
        <v>45</v>
      </c>
      <c r="B5" s="19">
        <v>11511.4</v>
      </c>
    </row>
    <row r="6" spans="1:2" x14ac:dyDescent="0.3">
      <c r="A6" s="18" t="s">
        <v>47</v>
      </c>
      <c r="B6" s="19">
        <v>8968.7999999999975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5</vt:i4>
      </vt:variant>
    </vt:vector>
  </HeadingPairs>
  <TitlesOfParts>
    <vt:vector size="9" baseType="lpstr">
      <vt:lpstr>Cover</vt:lpstr>
      <vt:lpstr>Betriebsergebnis</vt:lpstr>
      <vt:lpstr>Szenariobericht</vt:lpstr>
      <vt:lpstr>PivotTable-Szenario</vt:lpstr>
      <vt:lpstr>Gesamtkosten</vt:lpstr>
      <vt:lpstr>Menge</vt:lpstr>
      <vt:lpstr>Stückkosten</vt:lpstr>
      <vt:lpstr>Umsatz</vt:lpstr>
      <vt:lpstr>VK_Preis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2020-05-12T06:32:18Z</dcterms:created>
  <dcterms:modified xsi:type="dcterms:W3CDTF">2025-01-26T13:32:30Z</dcterms:modified>
</cp:coreProperties>
</file>