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DieseArbeitsmappe" defaultThemeVersion="166925"/>
  <mc:AlternateContent xmlns:mc="http://schemas.openxmlformats.org/markup-compatibility/2006">
    <mc:Choice Requires="x15">
      <x15ac:absPath xmlns:x15ac="http://schemas.microsoft.com/office/spreadsheetml/2010/11/ac" url="D:\01_EigeneDaten\01_Technik\01_Bücher\09_Excel in Perfektion\5. Auflage_NEU\50_Anwendungen\"/>
    </mc:Choice>
  </mc:AlternateContent>
  <xr:revisionPtr revIDLastSave="0" documentId="13_ncr:1_{B900D5B6-4F53-447C-8CAD-75FFD23E55CF}" xr6:coauthVersionLast="47" xr6:coauthVersionMax="47" xr10:uidLastSave="{00000000-0000-0000-0000-000000000000}"/>
  <bookViews>
    <workbookView xWindow="-20355" yWindow="-7035" windowWidth="16365" windowHeight="10965" xr2:uid="{7A2D7D3F-D2CB-411C-BBAD-3D9A6B093101}"/>
  </bookViews>
  <sheets>
    <sheet name="Cover" sheetId="6" r:id="rId1"/>
    <sheet name="Umsatzdaten" sheetId="1" r:id="rId2"/>
    <sheet name="Prognose1" sheetId="4" r:id="rId3"/>
    <sheet name="Prognose2" sheetId="5" r:id="rId4"/>
  </sheets>
  <externalReferences>
    <externalReference r:id="rId5"/>
  </externalReferences>
  <definedNames>
    <definedName name="gelegentlich">[1]Marktanalyse!$C$2:$C$8</definedName>
    <definedName name="intensiv">[1]Marktanalyse!$B$2:$B$8</definedName>
    <definedName name="selten">[1]Marktanalyse!$D$2:$D$8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5" i="5" l="1"/>
  <c r="C27" i="5"/>
  <c r="C22" i="5"/>
  <c r="D19" i="5"/>
  <c r="D26" i="5"/>
  <c r="C24" i="5"/>
  <c r="C26" i="5"/>
  <c r="D21" i="5"/>
  <c r="C28" i="5"/>
  <c r="C20" i="5"/>
  <c r="C23" i="5"/>
  <c r="D28" i="5"/>
  <c r="C21" i="5"/>
  <c r="C17" i="5"/>
  <c r="C15" i="5"/>
  <c r="D20" i="5"/>
  <c r="D18" i="5"/>
  <c r="D24" i="5"/>
  <c r="C25" i="5"/>
  <c r="C18" i="5"/>
  <c r="D23" i="5"/>
  <c r="D15" i="5"/>
  <c r="D27" i="5"/>
  <c r="C16" i="5"/>
  <c r="D16" i="5"/>
  <c r="C19" i="5"/>
  <c r="D22" i="5"/>
  <c r="D17" i="5"/>
  <c r="C15" i="4"/>
  <c r="C26" i="4"/>
  <c r="C21" i="4"/>
  <c r="C19" i="4"/>
  <c r="C22" i="4"/>
  <c r="C28" i="4"/>
  <c r="C27" i="4"/>
  <c r="C23" i="4"/>
  <c r="C18" i="4"/>
  <c r="C17" i="4"/>
  <c r="C20" i="4"/>
  <c r="C24" i="4"/>
  <c r="C16" i="4"/>
  <c r="C25" i="4"/>
  <c r="E25" i="4"/>
  <c r="E24" i="4"/>
  <c r="E17" i="4"/>
  <c r="D23" i="4"/>
  <c r="D28" i="4"/>
  <c r="E19" i="4"/>
  <c r="D26" i="4"/>
  <c r="E23" i="4"/>
  <c r="D19" i="4"/>
  <c r="E27" i="4"/>
  <c r="D15" i="4"/>
  <c r="E18" i="4"/>
  <c r="D25" i="4"/>
  <c r="D24" i="4"/>
  <c r="D17" i="4"/>
  <c r="E28" i="4"/>
  <c r="E26" i="4"/>
  <c r="D21" i="4"/>
  <c r="E16" i="4"/>
  <c r="D27" i="4"/>
  <c r="E15" i="4"/>
  <c r="D16" i="4"/>
  <c r="E20" i="4"/>
  <c r="D18" i="4"/>
  <c r="D22" i="4"/>
  <c r="D20" i="4"/>
  <c r="E22" i="4"/>
  <c r="E21" i="4"/>
</calcChain>
</file>

<file path=xl/sharedStrings.xml><?xml version="1.0" encoding="utf-8"?>
<sst xmlns="http://schemas.openxmlformats.org/spreadsheetml/2006/main" count="30" uniqueCount="23">
  <si>
    <t>Datum</t>
  </si>
  <si>
    <t>Umsatz</t>
  </si>
  <si>
    <t>Prognose</t>
  </si>
  <si>
    <t>Konfidenzgrenze</t>
  </si>
  <si>
    <t>untere</t>
  </si>
  <si>
    <t>obere</t>
  </si>
  <si>
    <t>Schätzer(Umsatz)</t>
  </si>
  <si>
    <t>Untere Konfidenzgrenze(Umsatz)</t>
  </si>
  <si>
    <t>Obere Konfidenzgrenze(Umsatz)</t>
  </si>
  <si>
    <t>Konfidenzintervall(Umsatz)</t>
  </si>
  <si>
    <t>Kapitel</t>
  </si>
  <si>
    <t>Thema</t>
  </si>
  <si>
    <t>Inhalt</t>
  </si>
  <si>
    <t xml:space="preserve"> </t>
  </si>
  <si>
    <t>Autor</t>
  </si>
  <si>
    <t>Harald Nahrstedt</t>
  </si>
  <si>
    <t>Version</t>
  </si>
  <si>
    <t>am Beispiel von Umsatzdaten</t>
  </si>
  <si>
    <t>Entscheidungen treffen</t>
  </si>
  <si>
    <t>Excel in Perfektion</t>
  </si>
  <si>
    <t>Letzte Bearbeitung</t>
  </si>
  <si>
    <t>Springer Vieweg Verlag</t>
  </si>
  <si>
    <t>5.0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</si>
</sst>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66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19">
    <xf numFmtId="0" fontId="0" fillId="0" borderId="0" xfId="0"/>
    <xf numFmtId="14" fontId="0" fillId="0" borderId="0" xfId="0" applyNumberFormat="1"/>
    <xf numFmtId="14" fontId="0" fillId="0" borderId="0" xfId="0" applyNumberFormat="1"/>
    <xf numFmtId="164" fontId="0" fillId="0" borderId="0" xfId="0" applyNumberFormat="1"/>
    <xf numFmtId="0" fontId="3" fillId="2" borderId="0" xfId="1" applyFont="1" applyFill="1" applyAlignment="1">
      <alignment horizontal="center"/>
    </xf>
    <xf numFmtId="0" fontId="4" fillId="0" borderId="0" xfId="1" applyFont="1"/>
    <xf numFmtId="0" fontId="2" fillId="0" borderId="0" xfId="1"/>
    <xf numFmtId="0" fontId="4" fillId="3" borderId="0" xfId="1" applyFont="1" applyFill="1"/>
    <xf numFmtId="0" fontId="4" fillId="3" borderId="0" xfId="1" applyFont="1" applyFill="1" applyAlignment="1">
      <alignment horizontal="right" indent="1"/>
    </xf>
    <xf numFmtId="0" fontId="4" fillId="0" borderId="0" xfId="1" quotePrefix="1" applyFont="1" applyAlignment="1">
      <alignment horizontal="left" indent="1"/>
    </xf>
    <xf numFmtId="0" fontId="5" fillId="0" borderId="0" xfId="1" applyFont="1" applyAlignment="1">
      <alignment horizontal="left" indent="1"/>
    </xf>
    <xf numFmtId="0" fontId="4" fillId="0" borderId="0" xfId="1" applyFont="1" applyAlignment="1">
      <alignment horizontal="left" indent="1"/>
    </xf>
    <xf numFmtId="14" fontId="4" fillId="0" borderId="0" xfId="1" applyNumberFormat="1" applyFont="1" applyAlignment="1">
      <alignment horizontal="left" indent="1"/>
    </xf>
    <xf numFmtId="0" fontId="4" fillId="3" borderId="0" xfId="1" applyFont="1" applyFill="1" applyAlignment="1">
      <alignment horizontal="right"/>
    </xf>
    <xf numFmtId="14" fontId="4" fillId="0" borderId="0" xfId="1" applyNumberFormat="1" applyFont="1" applyAlignment="1">
      <alignment horizontal="left"/>
    </xf>
    <xf numFmtId="0" fontId="4" fillId="4" borderId="0" xfId="1" applyFont="1" applyFill="1" applyAlignment="1">
      <alignment horizontal="center" wrapText="1"/>
    </xf>
    <xf numFmtId="0" fontId="4" fillId="4" borderId="0" xfId="1" applyFont="1" applyFill="1" applyAlignment="1">
      <alignment horizontal="center"/>
    </xf>
    <xf numFmtId="0" fontId="1" fillId="0" borderId="0" xfId="1" applyFont="1" applyAlignment="1">
      <alignment horizontal="left" indent="1"/>
    </xf>
    <xf numFmtId="0" fontId="0" fillId="0" borderId="0" xfId="0" applyAlignment="1"/>
  </cellXfs>
  <cellStyles count="2">
    <cellStyle name="Standard" xfId="0" builtinId="0"/>
    <cellStyle name="Standard 2 2" xfId="1" xr:uid="{1A04C5BB-BAAC-4836-90F6-F0A91CECB471}"/>
  </cellStyles>
  <dxfs count="7">
    <dxf>
      <numFmt numFmtId="19" formatCode="dd/mm/yyyy"/>
    </dxf>
    <dxf>
      <numFmt numFmtId="19" formatCode="dd/mm/yyyy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650435695538057"/>
          <c:y val="8.0577427821522302E-2"/>
          <c:w val="0.80416230971128611"/>
          <c:h val="0.55344895613538503"/>
        </c:manualLayout>
      </c:layout>
      <c:lineChart>
        <c:grouping val="standard"/>
        <c:varyColors val="0"/>
        <c:ser>
          <c:idx val="0"/>
          <c:order val="0"/>
          <c:tx>
            <c:strRef>
              <c:f>Prognose1!$B$1</c:f>
              <c:strCache>
                <c:ptCount val="1"/>
                <c:pt idx="0">
                  <c:v>Umsatz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Prognose1!$B$2:$B$28</c:f>
              <c:numCache>
                <c:formatCode>#,##0.00\ "€"</c:formatCode>
                <c:ptCount val="27"/>
                <c:pt idx="0">
                  <c:v>23546</c:v>
                </c:pt>
                <c:pt idx="1">
                  <c:v>43122</c:v>
                </c:pt>
                <c:pt idx="2">
                  <c:v>36210</c:v>
                </c:pt>
                <c:pt idx="3">
                  <c:v>40489</c:v>
                </c:pt>
                <c:pt idx="4">
                  <c:v>44768</c:v>
                </c:pt>
                <c:pt idx="5">
                  <c:v>31556</c:v>
                </c:pt>
                <c:pt idx="6">
                  <c:v>47358</c:v>
                </c:pt>
                <c:pt idx="7">
                  <c:v>38689</c:v>
                </c:pt>
                <c:pt idx="8">
                  <c:v>45394.5</c:v>
                </c:pt>
                <c:pt idx="9">
                  <c:v>52100</c:v>
                </c:pt>
                <c:pt idx="10">
                  <c:v>43333</c:v>
                </c:pt>
                <c:pt idx="11">
                  <c:v>39111</c:v>
                </c:pt>
                <c:pt idx="12">
                  <c:v>45360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40-4091-8848-0AF399101D3F}"/>
            </c:ext>
          </c:extLst>
        </c:ser>
        <c:ser>
          <c:idx val="1"/>
          <c:order val="1"/>
          <c:tx>
            <c:strRef>
              <c:f>Prognose1!$C$1</c:f>
              <c:strCache>
                <c:ptCount val="1"/>
                <c:pt idx="0">
                  <c:v>Schätzer(Umsatz)</c:v>
                </c:pt>
              </c:strCache>
            </c:strRef>
          </c:tx>
          <c:spPr>
            <a:ln w="2540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Prognose1!$A$2:$A$28</c:f>
              <c:numCache>
                <c:formatCode>m/d/yyyy</c:formatCode>
                <c:ptCount val="27"/>
                <c:pt idx="0">
                  <c:v>45658</c:v>
                </c:pt>
                <c:pt idx="1">
                  <c:v>45672</c:v>
                </c:pt>
                <c:pt idx="2">
                  <c:v>45686</c:v>
                </c:pt>
                <c:pt idx="3">
                  <c:v>45700</c:v>
                </c:pt>
                <c:pt idx="4">
                  <c:v>45714</c:v>
                </c:pt>
                <c:pt idx="5">
                  <c:v>45728</c:v>
                </c:pt>
                <c:pt idx="6">
                  <c:v>45742</c:v>
                </c:pt>
                <c:pt idx="7">
                  <c:v>45756</c:v>
                </c:pt>
                <c:pt idx="8">
                  <c:v>45770</c:v>
                </c:pt>
                <c:pt idx="9">
                  <c:v>45784</c:v>
                </c:pt>
                <c:pt idx="10">
                  <c:v>45798</c:v>
                </c:pt>
                <c:pt idx="11">
                  <c:v>45812</c:v>
                </c:pt>
                <c:pt idx="12">
                  <c:v>45826</c:v>
                </c:pt>
                <c:pt idx="13">
                  <c:v>45840</c:v>
                </c:pt>
                <c:pt idx="14">
                  <c:v>45854</c:v>
                </c:pt>
                <c:pt idx="15">
                  <c:v>45868</c:v>
                </c:pt>
                <c:pt idx="16">
                  <c:v>45882</c:v>
                </c:pt>
                <c:pt idx="17">
                  <c:v>45896</c:v>
                </c:pt>
                <c:pt idx="18">
                  <c:v>45910</c:v>
                </c:pt>
                <c:pt idx="19">
                  <c:v>45924</c:v>
                </c:pt>
                <c:pt idx="20">
                  <c:v>45938</c:v>
                </c:pt>
                <c:pt idx="21">
                  <c:v>45952</c:v>
                </c:pt>
                <c:pt idx="22">
                  <c:v>45966</c:v>
                </c:pt>
                <c:pt idx="23">
                  <c:v>45980</c:v>
                </c:pt>
                <c:pt idx="24">
                  <c:v>45994</c:v>
                </c:pt>
                <c:pt idx="25">
                  <c:v>46008</c:v>
                </c:pt>
                <c:pt idx="26">
                  <c:v>46022</c:v>
                </c:pt>
              </c:numCache>
            </c:numRef>
          </c:cat>
          <c:val>
            <c:numRef>
              <c:f>Prognose1!$C$2:$C$28</c:f>
              <c:numCache>
                <c:formatCode>General</c:formatCode>
                <c:ptCount val="27"/>
                <c:pt idx="12" formatCode="#,##0.00\ &quot;€&quot;">
                  <c:v>45360</c:v>
                </c:pt>
                <c:pt idx="13" formatCode="#,##0.00\ &quot;€&quot;">
                  <c:v>51989.948034550594</c:v>
                </c:pt>
                <c:pt idx="14" formatCode="#,##0.00\ &quot;€&quot;">
                  <c:v>43563.496632636459</c:v>
                </c:pt>
                <c:pt idx="15" formatCode="#,##0.00\ &quot;€&quot;">
                  <c:v>48628.043162272916</c:v>
                </c:pt>
                <c:pt idx="16" formatCode="#,##0.00\ &quot;€&quot;">
                  <c:v>55363.336764788997</c:v>
                </c:pt>
                <c:pt idx="17" formatCode="#,##0.00\ &quot;€&quot;">
                  <c:v>46936.885362874869</c:v>
                </c:pt>
                <c:pt idx="18" formatCode="#,##0.00\ &quot;€&quot;">
                  <c:v>52001.431892511318</c:v>
                </c:pt>
                <c:pt idx="19" formatCode="#,##0.00\ &quot;€&quot;">
                  <c:v>58736.7254950274</c:v>
                </c:pt>
                <c:pt idx="20" formatCode="#,##0.00\ &quot;€&quot;">
                  <c:v>50310.274093113272</c:v>
                </c:pt>
                <c:pt idx="21" formatCode="#,##0.00\ &quot;€&quot;">
                  <c:v>55374.820622749721</c:v>
                </c:pt>
                <c:pt idx="22" formatCode="#,##0.00\ &quot;€&quot;">
                  <c:v>62110.114225265803</c:v>
                </c:pt>
                <c:pt idx="23" formatCode="#,##0.00\ &quot;€&quot;">
                  <c:v>53683.662823351675</c:v>
                </c:pt>
                <c:pt idx="24" formatCode="#,##0.00\ &quot;€&quot;">
                  <c:v>58748.209352988131</c:v>
                </c:pt>
                <c:pt idx="25" formatCode="#,##0.00\ &quot;€&quot;">
                  <c:v>65483.502955504206</c:v>
                </c:pt>
                <c:pt idx="26" formatCode="#,##0.00\ &quot;€&quot;">
                  <c:v>57057.051553590078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40-4091-8848-0AF399101D3F}"/>
            </c:ext>
          </c:extLst>
        </c:ser>
        <c:ser>
          <c:idx val="2"/>
          <c:order val="2"/>
          <c:tx>
            <c:strRef>
              <c:f>Prognose1!$D$1</c:f>
              <c:strCache>
                <c:ptCount val="1"/>
                <c:pt idx="0">
                  <c:v>Untere Konfidenzgrenze(Umsatz)</c:v>
                </c:pt>
              </c:strCache>
            </c:strRef>
          </c:tx>
          <c:spPr>
            <a:ln w="12700" cap="rnd">
              <a:solidFill>
                <a:srgbClr val="ED7D3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Prognose1!$A$2:$A$28</c:f>
              <c:numCache>
                <c:formatCode>m/d/yyyy</c:formatCode>
                <c:ptCount val="27"/>
                <c:pt idx="0">
                  <c:v>45658</c:v>
                </c:pt>
                <c:pt idx="1">
                  <c:v>45672</c:v>
                </c:pt>
                <c:pt idx="2">
                  <c:v>45686</c:v>
                </c:pt>
                <c:pt idx="3">
                  <c:v>45700</c:v>
                </c:pt>
                <c:pt idx="4">
                  <c:v>45714</c:v>
                </c:pt>
                <c:pt idx="5">
                  <c:v>45728</c:v>
                </c:pt>
                <c:pt idx="6">
                  <c:v>45742</c:v>
                </c:pt>
                <c:pt idx="7">
                  <c:v>45756</c:v>
                </c:pt>
                <c:pt idx="8">
                  <c:v>45770</c:v>
                </c:pt>
                <c:pt idx="9">
                  <c:v>45784</c:v>
                </c:pt>
                <c:pt idx="10">
                  <c:v>45798</c:v>
                </c:pt>
                <c:pt idx="11">
                  <c:v>45812</c:v>
                </c:pt>
                <c:pt idx="12">
                  <c:v>45826</c:v>
                </c:pt>
                <c:pt idx="13">
                  <c:v>45840</c:v>
                </c:pt>
                <c:pt idx="14">
                  <c:v>45854</c:v>
                </c:pt>
                <c:pt idx="15">
                  <c:v>45868</c:v>
                </c:pt>
                <c:pt idx="16">
                  <c:v>45882</c:v>
                </c:pt>
                <c:pt idx="17">
                  <c:v>45896</c:v>
                </c:pt>
                <c:pt idx="18">
                  <c:v>45910</c:v>
                </c:pt>
                <c:pt idx="19">
                  <c:v>45924</c:v>
                </c:pt>
                <c:pt idx="20">
                  <c:v>45938</c:v>
                </c:pt>
                <c:pt idx="21">
                  <c:v>45952</c:v>
                </c:pt>
                <c:pt idx="22">
                  <c:v>45966</c:v>
                </c:pt>
                <c:pt idx="23">
                  <c:v>45980</c:v>
                </c:pt>
                <c:pt idx="24">
                  <c:v>45994</c:v>
                </c:pt>
                <c:pt idx="25">
                  <c:v>46008</c:v>
                </c:pt>
                <c:pt idx="26">
                  <c:v>46022</c:v>
                </c:pt>
              </c:numCache>
            </c:numRef>
          </c:cat>
          <c:val>
            <c:numRef>
              <c:f>Prognose1!$D$2:$D$28</c:f>
              <c:numCache>
                <c:formatCode>General</c:formatCode>
                <c:ptCount val="27"/>
                <c:pt idx="12" formatCode="#,##0.00\ &quot;€&quot;">
                  <c:v>45360</c:v>
                </c:pt>
                <c:pt idx="13" formatCode="#,##0.00\ &quot;€&quot;">
                  <c:v>37114.04257860042</c:v>
                </c:pt>
                <c:pt idx="14" formatCode="#,##0.00\ &quot;€&quot;">
                  <c:v>26918.402033491595</c:v>
                </c:pt>
                <c:pt idx="15" formatCode="#,##0.00\ &quot;€&quot;">
                  <c:v>30378.435376883528</c:v>
                </c:pt>
                <c:pt idx="16" formatCode="#,##0.00\ &quot;€&quot;">
                  <c:v>35628.004990686815</c:v>
                </c:pt>
                <c:pt idx="17" formatCode="#,##0.00\ &quot;€&quot;">
                  <c:v>25820.103975854039</c:v>
                </c:pt>
                <c:pt idx="18" formatCode="#,##0.00\ &quot;€&quot;">
                  <c:v>29583.195591635631</c:v>
                </c:pt>
                <c:pt idx="19" formatCode="#,##0.00\ &quot;€&quot;">
                  <c:v>35079.06367365105</c:v>
                </c:pt>
                <c:pt idx="20" formatCode="#,##0.00\ &quot;€&quot;">
                  <c:v>25474.964413801528</c:v>
                </c:pt>
                <c:pt idx="21" formatCode="#,##0.00\ &quot;€&quot;">
                  <c:v>29410.897471254859</c:v>
                </c:pt>
                <c:pt idx="22" formatCode="#,##0.00\ &quot;€&quot;">
                  <c:v>35056.289342359865</c:v>
                </c:pt>
                <c:pt idx="23" formatCode="#,##0.00\ &quot;€&quot;">
                  <c:v>25582.175742181935</c:v>
                </c:pt>
                <c:pt idx="24" formatCode="#,##0.00\ &quot;€&quot;">
                  <c:v>29632.850968735918</c:v>
                </c:pt>
                <c:pt idx="25" formatCode="#,##0.00\ &quot;€&quot;">
                  <c:v>35380.86679430907</c:v>
                </c:pt>
                <c:pt idx="26" formatCode="#,##0.00\ &quot;€&quot;">
                  <c:v>25998.505002549726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240-4091-8848-0AF399101D3F}"/>
            </c:ext>
          </c:extLst>
        </c:ser>
        <c:ser>
          <c:idx val="3"/>
          <c:order val="3"/>
          <c:tx>
            <c:strRef>
              <c:f>Prognose1!$E$1</c:f>
              <c:strCache>
                <c:ptCount val="1"/>
                <c:pt idx="0">
                  <c:v>Obere Konfidenzgrenze(Umsatz)</c:v>
                </c:pt>
              </c:strCache>
            </c:strRef>
          </c:tx>
          <c:spPr>
            <a:ln w="12700" cap="rnd">
              <a:solidFill>
                <a:srgbClr val="ED7D3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Prognose1!$A$2:$A$28</c:f>
              <c:numCache>
                <c:formatCode>m/d/yyyy</c:formatCode>
                <c:ptCount val="27"/>
                <c:pt idx="0">
                  <c:v>45658</c:v>
                </c:pt>
                <c:pt idx="1">
                  <c:v>45672</c:v>
                </c:pt>
                <c:pt idx="2">
                  <c:v>45686</c:v>
                </c:pt>
                <c:pt idx="3">
                  <c:v>45700</c:v>
                </c:pt>
                <c:pt idx="4">
                  <c:v>45714</c:v>
                </c:pt>
                <c:pt idx="5">
                  <c:v>45728</c:v>
                </c:pt>
                <c:pt idx="6">
                  <c:v>45742</c:v>
                </c:pt>
                <c:pt idx="7">
                  <c:v>45756</c:v>
                </c:pt>
                <c:pt idx="8">
                  <c:v>45770</c:v>
                </c:pt>
                <c:pt idx="9">
                  <c:v>45784</c:v>
                </c:pt>
                <c:pt idx="10">
                  <c:v>45798</c:v>
                </c:pt>
                <c:pt idx="11">
                  <c:v>45812</c:v>
                </c:pt>
                <c:pt idx="12">
                  <c:v>45826</c:v>
                </c:pt>
                <c:pt idx="13">
                  <c:v>45840</c:v>
                </c:pt>
                <c:pt idx="14">
                  <c:v>45854</c:v>
                </c:pt>
                <c:pt idx="15">
                  <c:v>45868</c:v>
                </c:pt>
                <c:pt idx="16">
                  <c:v>45882</c:v>
                </c:pt>
                <c:pt idx="17">
                  <c:v>45896</c:v>
                </c:pt>
                <c:pt idx="18">
                  <c:v>45910</c:v>
                </c:pt>
                <c:pt idx="19">
                  <c:v>45924</c:v>
                </c:pt>
                <c:pt idx="20">
                  <c:v>45938</c:v>
                </c:pt>
                <c:pt idx="21">
                  <c:v>45952</c:v>
                </c:pt>
                <c:pt idx="22">
                  <c:v>45966</c:v>
                </c:pt>
                <c:pt idx="23">
                  <c:v>45980</c:v>
                </c:pt>
                <c:pt idx="24">
                  <c:v>45994</c:v>
                </c:pt>
                <c:pt idx="25">
                  <c:v>46008</c:v>
                </c:pt>
                <c:pt idx="26">
                  <c:v>46022</c:v>
                </c:pt>
              </c:numCache>
            </c:numRef>
          </c:cat>
          <c:val>
            <c:numRef>
              <c:f>Prognose1!$E$2:$E$28</c:f>
              <c:numCache>
                <c:formatCode>General</c:formatCode>
                <c:ptCount val="27"/>
                <c:pt idx="12" formatCode="#,##0.00\ &quot;€&quot;">
                  <c:v>45360</c:v>
                </c:pt>
                <c:pt idx="13" formatCode="#,##0.00\ &quot;€&quot;">
                  <c:v>66865.853490500769</c:v>
                </c:pt>
                <c:pt idx="14" formatCode="#,##0.00\ &quot;€&quot;">
                  <c:v>60208.59123178132</c:v>
                </c:pt>
                <c:pt idx="15" formatCode="#,##0.00\ &quot;€&quot;">
                  <c:v>66877.650947662303</c:v>
                </c:pt>
                <c:pt idx="16" formatCode="#,##0.00\ &quot;€&quot;">
                  <c:v>75098.668538891186</c:v>
                </c:pt>
                <c:pt idx="17" formatCode="#,##0.00\ &quot;€&quot;">
                  <c:v>68053.666749895696</c:v>
                </c:pt>
                <c:pt idx="18" formatCode="#,##0.00\ &quot;€&quot;">
                  <c:v>74419.668193387013</c:v>
                </c:pt>
                <c:pt idx="19" formatCode="#,##0.00\ &quot;€&quot;">
                  <c:v>82394.38731640375</c:v>
                </c:pt>
                <c:pt idx="20" formatCode="#,##0.00\ &quot;€&quot;">
                  <c:v>75145.583772425016</c:v>
                </c:pt>
                <c:pt idx="21" formatCode="#,##0.00\ &quot;€&quot;">
                  <c:v>81338.743774244591</c:v>
                </c:pt>
                <c:pt idx="22" formatCode="#,##0.00\ &quot;€&quot;">
                  <c:v>89163.939108171733</c:v>
                </c:pt>
                <c:pt idx="23" formatCode="#,##0.00\ &quot;€&quot;">
                  <c:v>81785.149904521415</c:v>
                </c:pt>
                <c:pt idx="24" formatCode="#,##0.00\ &quot;€&quot;">
                  <c:v>87863.567737240344</c:v>
                </c:pt>
                <c:pt idx="25" formatCode="#,##0.00\ &quot;€&quot;">
                  <c:v>95586.139116699342</c:v>
                </c:pt>
                <c:pt idx="26" formatCode="#,##0.00\ &quot;€&quot;">
                  <c:v>88115.598104630422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240-4091-8848-0AF399101D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72239600"/>
        <c:axId val="272241240"/>
      </c:lineChart>
      <c:catAx>
        <c:axId val="272239600"/>
        <c:scaling>
          <c:orientation val="minMax"/>
        </c:scaling>
        <c:delete val="0"/>
        <c:axPos val="b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72241240"/>
        <c:crosses val="autoZero"/>
        <c:auto val="1"/>
        <c:lblAlgn val="ctr"/>
        <c:lblOffset val="100"/>
        <c:noMultiLvlLbl val="0"/>
      </c:catAx>
      <c:valAx>
        <c:axId val="2722412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\ &quot;€&quot;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722396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Prognose2!$B$1</c:f>
              <c:strCache>
                <c:ptCount val="1"/>
                <c:pt idx="0">
                  <c:v>Umsatz</c:v>
                </c:pt>
              </c:strCache>
            </c:strRef>
          </c:tx>
          <c:spPr>
            <a:solidFill>
              <a:schemeClr val="accent1"/>
            </a:solidFill>
            <a:ln w="12700">
              <a:solidFill>
                <a:srgbClr val="FFFFFF"/>
              </a:solidFill>
              <a:prstDash val="solid"/>
            </a:ln>
            <a:effectLst/>
          </c:spPr>
          <c:invertIfNegative val="0"/>
          <c:val>
            <c:numRef>
              <c:f>Prognose2!$B$2:$B$28</c:f>
              <c:numCache>
                <c:formatCode>#,##0.00\ "€"</c:formatCode>
                <c:ptCount val="27"/>
                <c:pt idx="0">
                  <c:v>23546</c:v>
                </c:pt>
                <c:pt idx="1">
                  <c:v>43122</c:v>
                </c:pt>
                <c:pt idx="2">
                  <c:v>36210</c:v>
                </c:pt>
                <c:pt idx="3">
                  <c:v>40489</c:v>
                </c:pt>
                <c:pt idx="4">
                  <c:v>44768</c:v>
                </c:pt>
                <c:pt idx="5">
                  <c:v>31556</c:v>
                </c:pt>
                <c:pt idx="6">
                  <c:v>47358</c:v>
                </c:pt>
                <c:pt idx="7">
                  <c:v>38689</c:v>
                </c:pt>
                <c:pt idx="8">
                  <c:v>45394.5</c:v>
                </c:pt>
                <c:pt idx="9">
                  <c:v>52100</c:v>
                </c:pt>
                <c:pt idx="10">
                  <c:v>43333</c:v>
                </c:pt>
                <c:pt idx="11">
                  <c:v>39111</c:v>
                </c:pt>
                <c:pt idx="12">
                  <c:v>45360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6C-491B-B409-4FB33E299A40}"/>
            </c:ext>
          </c:extLst>
        </c:ser>
        <c:ser>
          <c:idx val="1"/>
          <c:order val="1"/>
          <c:tx>
            <c:strRef>
              <c:f>Prognose2!$C$1</c:f>
              <c:strCache>
                <c:ptCount val="1"/>
                <c:pt idx="0">
                  <c:v>Schätzer(Umsatz)</c:v>
                </c:pt>
              </c:strCache>
            </c:strRef>
          </c:tx>
          <c:spPr>
            <a:solidFill>
              <a:schemeClr val="accent2"/>
            </a:solidFill>
            <a:ln w="12700">
              <a:solidFill>
                <a:srgbClr val="FFFFFF"/>
              </a:solidFill>
              <a:prstDash val="solid"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Prognose2!$D$2:$D$28</c:f>
                <c:numCache>
                  <c:formatCode>General</c:formatCode>
                  <c:ptCount val="27"/>
                  <c:pt idx="13">
                    <c:v>14875.905455950176</c:v>
                  </c:pt>
                  <c:pt idx="14">
                    <c:v>16645.094599144864</c:v>
                  </c:pt>
                  <c:pt idx="15">
                    <c:v>18249.607785389388</c:v>
                  </c:pt>
                  <c:pt idx="16">
                    <c:v>19735.331774102182</c:v>
                  </c:pt>
                  <c:pt idx="17">
                    <c:v>21116.78138702083</c:v>
                  </c:pt>
                  <c:pt idx="18">
                    <c:v>22418.236300875687</c:v>
                  </c:pt>
                  <c:pt idx="19">
                    <c:v>23657.66182137635</c:v>
                  </c:pt>
                  <c:pt idx="20">
                    <c:v>24835.309679311744</c:v>
                  </c:pt>
                  <c:pt idx="21">
                    <c:v>25963.923151494862</c:v>
                  </c:pt>
                  <c:pt idx="22">
                    <c:v>27053.824882905938</c:v>
                  </c:pt>
                  <c:pt idx="23">
                    <c:v>28101.48708116974</c:v>
                  </c:pt>
                  <c:pt idx="24">
                    <c:v>29115.358384252213</c:v>
                  </c:pt>
                  <c:pt idx="25">
                    <c:v>30102.636161195136</c:v>
                  </c:pt>
                  <c:pt idx="26">
                    <c:v>31058.546551040352</c:v>
                  </c:pt>
                </c:numCache>
              </c:numRef>
            </c:plus>
            <c:minus>
              <c:numRef>
                <c:f>Prognose2!$D$2:$D$28</c:f>
                <c:numCache>
                  <c:formatCode>General</c:formatCode>
                  <c:ptCount val="27"/>
                  <c:pt idx="13">
                    <c:v>14875.905455950176</c:v>
                  </c:pt>
                  <c:pt idx="14">
                    <c:v>16645.094599144864</c:v>
                  </c:pt>
                  <c:pt idx="15">
                    <c:v>18249.607785389388</c:v>
                  </c:pt>
                  <c:pt idx="16">
                    <c:v>19735.331774102182</c:v>
                  </c:pt>
                  <c:pt idx="17">
                    <c:v>21116.78138702083</c:v>
                  </c:pt>
                  <c:pt idx="18">
                    <c:v>22418.236300875687</c:v>
                  </c:pt>
                  <c:pt idx="19">
                    <c:v>23657.66182137635</c:v>
                  </c:pt>
                  <c:pt idx="20">
                    <c:v>24835.309679311744</c:v>
                  </c:pt>
                  <c:pt idx="21">
                    <c:v>25963.923151494862</c:v>
                  </c:pt>
                  <c:pt idx="22">
                    <c:v>27053.824882905938</c:v>
                  </c:pt>
                  <c:pt idx="23">
                    <c:v>28101.48708116974</c:v>
                  </c:pt>
                  <c:pt idx="24">
                    <c:v>29115.358384252213</c:v>
                  </c:pt>
                  <c:pt idx="25">
                    <c:v>30102.636161195136</c:v>
                  </c:pt>
                  <c:pt idx="26">
                    <c:v>31058.546551040352</c:v>
                  </c:pt>
                </c:numCache>
              </c:numRef>
            </c:minus>
            <c:spPr>
              <a:noFill/>
              <a:ln w="9525" cap="flat" cmpd="sng" algn="ctr">
                <a:solidFill>
                  <a:srgbClr val="595959">
                    <a:alpha val="40392"/>
                  </a:srgbClr>
                </a:solidFill>
                <a:prstDash val="solid"/>
                <a:round/>
              </a:ln>
              <a:effectLst/>
            </c:spPr>
          </c:errBars>
          <c:cat>
            <c:numRef>
              <c:f>Prognose2!$A$2:$A$28</c:f>
              <c:numCache>
                <c:formatCode>m/d/yyyy</c:formatCode>
                <c:ptCount val="27"/>
                <c:pt idx="0">
                  <c:v>45658</c:v>
                </c:pt>
                <c:pt idx="1">
                  <c:v>45672</c:v>
                </c:pt>
                <c:pt idx="2">
                  <c:v>45686</c:v>
                </c:pt>
                <c:pt idx="3">
                  <c:v>45700</c:v>
                </c:pt>
                <c:pt idx="4">
                  <c:v>45714</c:v>
                </c:pt>
                <c:pt idx="5">
                  <c:v>45728</c:v>
                </c:pt>
                <c:pt idx="6">
                  <c:v>45742</c:v>
                </c:pt>
                <c:pt idx="7">
                  <c:v>45756</c:v>
                </c:pt>
                <c:pt idx="8">
                  <c:v>45770</c:v>
                </c:pt>
                <c:pt idx="9">
                  <c:v>45784</c:v>
                </c:pt>
                <c:pt idx="10">
                  <c:v>45798</c:v>
                </c:pt>
                <c:pt idx="11">
                  <c:v>45812</c:v>
                </c:pt>
                <c:pt idx="12">
                  <c:v>45826</c:v>
                </c:pt>
                <c:pt idx="13">
                  <c:v>45840</c:v>
                </c:pt>
                <c:pt idx="14">
                  <c:v>45854</c:v>
                </c:pt>
                <c:pt idx="15">
                  <c:v>45868</c:v>
                </c:pt>
                <c:pt idx="16">
                  <c:v>45882</c:v>
                </c:pt>
                <c:pt idx="17">
                  <c:v>45896</c:v>
                </c:pt>
                <c:pt idx="18">
                  <c:v>45910</c:v>
                </c:pt>
                <c:pt idx="19">
                  <c:v>45924</c:v>
                </c:pt>
                <c:pt idx="20">
                  <c:v>45938</c:v>
                </c:pt>
                <c:pt idx="21">
                  <c:v>45952</c:v>
                </c:pt>
                <c:pt idx="22">
                  <c:v>45966</c:v>
                </c:pt>
                <c:pt idx="23">
                  <c:v>45980</c:v>
                </c:pt>
                <c:pt idx="24">
                  <c:v>45994</c:v>
                </c:pt>
                <c:pt idx="25">
                  <c:v>46008</c:v>
                </c:pt>
                <c:pt idx="26">
                  <c:v>46022</c:v>
                </c:pt>
              </c:numCache>
            </c:numRef>
          </c:cat>
          <c:val>
            <c:numRef>
              <c:f>Prognose2!$C$2:$C$28</c:f>
              <c:numCache>
                <c:formatCode>General</c:formatCode>
                <c:ptCount val="27"/>
                <c:pt idx="13" formatCode="#,##0.00\ &quot;€&quot;">
                  <c:v>51989.948034550594</c:v>
                </c:pt>
                <c:pt idx="14" formatCode="#,##0.00\ &quot;€&quot;">
                  <c:v>43563.496632636459</c:v>
                </c:pt>
                <c:pt idx="15" formatCode="#,##0.00\ &quot;€&quot;">
                  <c:v>48628.043162272916</c:v>
                </c:pt>
                <c:pt idx="16" formatCode="#,##0.00\ &quot;€&quot;">
                  <c:v>55363.336764788997</c:v>
                </c:pt>
                <c:pt idx="17" formatCode="#,##0.00\ &quot;€&quot;">
                  <c:v>46936.885362874869</c:v>
                </c:pt>
                <c:pt idx="18" formatCode="#,##0.00\ &quot;€&quot;">
                  <c:v>52001.431892511318</c:v>
                </c:pt>
                <c:pt idx="19" formatCode="#,##0.00\ &quot;€&quot;">
                  <c:v>58736.7254950274</c:v>
                </c:pt>
                <c:pt idx="20" formatCode="#,##0.00\ &quot;€&quot;">
                  <c:v>50310.274093113272</c:v>
                </c:pt>
                <c:pt idx="21" formatCode="#,##0.00\ &quot;€&quot;">
                  <c:v>55374.820622749721</c:v>
                </c:pt>
                <c:pt idx="22" formatCode="#,##0.00\ &quot;€&quot;">
                  <c:v>62110.114225265803</c:v>
                </c:pt>
                <c:pt idx="23" formatCode="#,##0.00\ &quot;€&quot;">
                  <c:v>53683.662823351675</c:v>
                </c:pt>
                <c:pt idx="24" formatCode="#,##0.00\ &quot;€&quot;">
                  <c:v>58748.209352988131</c:v>
                </c:pt>
                <c:pt idx="25" formatCode="#,##0.00\ &quot;€&quot;">
                  <c:v>65483.502955504206</c:v>
                </c:pt>
                <c:pt idx="26" formatCode="#,##0.00\ &quot;€&quot;">
                  <c:v>57057.051553590078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E6C-491B-B409-4FB33E299A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437104584"/>
        <c:axId val="437112456"/>
      </c:barChart>
      <c:catAx>
        <c:axId val="437104584"/>
        <c:scaling>
          <c:orientation val="minMax"/>
        </c:scaling>
        <c:delete val="0"/>
        <c:axPos val="b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37112456"/>
        <c:crosses val="autoZero"/>
        <c:auto val="1"/>
        <c:lblAlgn val="ctr"/>
        <c:lblOffset val="100"/>
        <c:noMultiLvlLbl val="0"/>
      </c:catAx>
      <c:valAx>
        <c:axId val="437112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\ &quot;€&quot;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371045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1263015</xdr:colOff>
      <xdr:row>2</xdr:row>
      <xdr:rowOff>28575</xdr:rowOff>
    </xdr:from>
    <xdr:to>
      <xdr:col>5</xdr:col>
      <xdr:colOff>421005</xdr:colOff>
      <xdr:row>17</xdr:row>
      <xdr:rowOff>85725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C1D8A57B-7B6C-4C98-92BC-696FC922E1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528637</xdr:colOff>
      <xdr:row>7</xdr:row>
      <xdr:rowOff>9525</xdr:rowOff>
    </xdr:from>
    <xdr:to>
      <xdr:col>7</xdr:col>
      <xdr:colOff>538162</xdr:colOff>
      <xdr:row>22</xdr:row>
      <xdr:rowOff>85725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F962CFCA-F0AC-4872-B153-7A35EA28B9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1_EigeneDaten/01_Technik/01_B&#252;cher/12_Excel%20+%20VBA%20f&#252;r%20Controller/03_Anwendungen/XCT_02-01_Marktanalyse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Marktanalyse"/>
    </sheetNames>
    <sheetDataSet>
      <sheetData sheetId="0" refreshError="1"/>
      <sheetData sheetId="1">
        <row r="2">
          <cell r="B2">
            <v>0.32</v>
          </cell>
          <cell r="C2">
            <v>0.23</v>
          </cell>
          <cell r="D2">
            <v>0.16</v>
          </cell>
        </row>
        <row r="3">
          <cell r="B3">
            <v>0.37</v>
          </cell>
          <cell r="C3">
            <v>0.11</v>
          </cell>
          <cell r="D3">
            <v>0.1</v>
          </cell>
        </row>
        <row r="4">
          <cell r="B4">
            <v>0.12</v>
          </cell>
          <cell r="C4">
            <v>0.08</v>
          </cell>
          <cell r="D4">
            <v>0.1</v>
          </cell>
        </row>
        <row r="5">
          <cell r="B5">
            <v>0.22</v>
          </cell>
          <cell r="C5">
            <v>0.16</v>
          </cell>
          <cell r="D5">
            <v>0.2</v>
          </cell>
        </row>
        <row r="6">
          <cell r="B6">
            <v>0.26</v>
          </cell>
          <cell r="C6">
            <v>0.13</v>
          </cell>
          <cell r="D6">
            <v>0.43</v>
          </cell>
        </row>
        <row r="7">
          <cell r="B7">
            <v>0.22</v>
          </cell>
          <cell r="C7">
            <v>0.15</v>
          </cell>
          <cell r="D7">
            <v>0.16</v>
          </cell>
        </row>
        <row r="8">
          <cell r="B8">
            <v>0.15</v>
          </cell>
          <cell r="C8">
            <v>0.12</v>
          </cell>
          <cell r="D8">
            <v>0.45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ABA8203-D985-4F69-8FB2-0C6026ABCEB8}" name="Tabelle1" displayName="Tabelle1" ref="A1:E28" totalsRowShown="0">
  <autoFilter ref="A1:E28" xr:uid="{E19418CA-A3B8-493A-89FD-41DB1497BE51}"/>
  <tableColumns count="5">
    <tableColumn id="1" xr3:uid="{E3DCE3E8-49CC-464E-BE3B-E6355B43CA61}" name="Datum" dataDxfId="1"/>
    <tableColumn id="2" xr3:uid="{F7DA0874-33FF-4B26-8802-233E0542F165}" name="Umsatz"/>
    <tableColumn id="3" xr3:uid="{24C91BDD-916F-4BAF-B70A-8EDFFCC6DAB6}" name="Schätzer(Umsatz)" dataDxfId="6">
      <calculatedColumnFormula>_xlfn.FORECAST.ETS(A2,$B$2:$B$14,$A$2:$A$14,1,1)</calculatedColumnFormula>
    </tableColumn>
    <tableColumn id="4" xr3:uid="{E92BFB56-184B-4399-942B-2A12569E937D}" name="Untere Konfidenzgrenze(Umsatz)" dataDxfId="5">
      <calculatedColumnFormula>C2-_xlfn.FORECAST.ETS.CONFINT(A2,$B$2:$B$14,$A$2:$A$14,0.95,1,1)</calculatedColumnFormula>
    </tableColumn>
    <tableColumn id="5" xr3:uid="{BEB59323-94D3-4E0B-96F0-B77E617C1F8B}" name="Obere Konfidenzgrenze(Umsatz)" dataDxfId="4">
      <calculatedColumnFormula>C2+_xlfn.FORECAST.ETS.CONFINT(A2,$B$2:$B$14,$A$2:$A$14,0.95,1,1)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C980526-3835-4188-9064-67E703F02316}" name="Tabelle2" displayName="Tabelle2" ref="A1:D28" totalsRowShown="0">
  <autoFilter ref="A1:D28" xr:uid="{F35163E3-86A8-4B0A-95F9-3BDD094D92D4}"/>
  <tableColumns count="4">
    <tableColumn id="1" xr3:uid="{9283E8DE-5434-4ECD-8864-9DF680B4A91D}" name="Datum" dataDxfId="0"/>
    <tableColumn id="2" xr3:uid="{71F66BEB-8DE5-41C6-AA12-D8D0E923A490}" name="Umsatz"/>
    <tableColumn id="3" xr3:uid="{E07C8F24-AD97-4D20-8A2F-4203854D0E2C}" name="Schätzer(Umsatz)" dataDxfId="3">
      <calculatedColumnFormula>_xlfn.FORECAST.ETS(A2,$B$2:$B$14,$A$2:$A$14,1,1)</calculatedColumnFormula>
    </tableColumn>
    <tableColumn id="4" xr3:uid="{BBFBFA2F-34E2-4CEA-A0EA-5094E76DD04E}" name="Konfidenzintervall(Umsatz)" dataDxfId="2">
      <calculatedColumnFormula>_xlfn.FORECAST.ETS.CONFINT(A2,$B$2:$B$14,$A$2:$A$14,0.95,1,1)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D68E46-6153-435A-A7F8-CD7020DF6BA1}">
  <sheetPr codeName="Tabelle4"/>
  <dimension ref="B2:C24"/>
  <sheetViews>
    <sheetView showGridLines="0" showRowColHeaders="0" tabSelected="1" workbookViewId="0">
      <selection activeCell="C20" sqref="C20"/>
    </sheetView>
  </sheetViews>
  <sheetFormatPr baseColWidth="10" defaultColWidth="11.44140625" defaultRowHeight="14.4" x14ac:dyDescent="0.3"/>
  <cols>
    <col min="1" max="1" width="3.88671875" style="6" customWidth="1"/>
    <col min="2" max="2" width="23.109375" style="6" customWidth="1"/>
    <col min="3" max="3" width="53.44140625" style="6" customWidth="1"/>
    <col min="4" max="16384" width="11.44140625" style="6"/>
  </cols>
  <sheetData>
    <row r="2" spans="2:3" x14ac:dyDescent="0.3">
      <c r="B2" s="4"/>
      <c r="C2" s="5"/>
    </row>
    <row r="3" spans="2:3" x14ac:dyDescent="0.3">
      <c r="B3" s="4" t="s">
        <v>19</v>
      </c>
      <c r="C3" s="5"/>
    </row>
    <row r="4" spans="2:3" x14ac:dyDescent="0.3">
      <c r="B4" s="4" t="s">
        <v>13</v>
      </c>
      <c r="C4" s="5"/>
    </row>
    <row r="5" spans="2:3" x14ac:dyDescent="0.3">
      <c r="B5" s="7"/>
      <c r="C5" s="5"/>
    </row>
    <row r="6" spans="2:3" x14ac:dyDescent="0.3">
      <c r="B6" s="7"/>
      <c r="C6" s="5"/>
    </row>
    <row r="7" spans="2:3" x14ac:dyDescent="0.3">
      <c r="B7" s="8" t="s">
        <v>10</v>
      </c>
      <c r="C7" s="9">
        <v>14</v>
      </c>
    </row>
    <row r="8" spans="2:3" x14ac:dyDescent="0.3">
      <c r="B8" s="8" t="s">
        <v>11</v>
      </c>
      <c r="C8" s="10" t="s">
        <v>18</v>
      </c>
    </row>
    <row r="9" spans="2:3" x14ac:dyDescent="0.3">
      <c r="B9" s="8"/>
      <c r="C9" s="11"/>
    </row>
    <row r="10" spans="2:3" x14ac:dyDescent="0.3">
      <c r="B10" s="8" t="s">
        <v>12</v>
      </c>
      <c r="C10" s="11" t="s">
        <v>2</v>
      </c>
    </row>
    <row r="11" spans="2:3" x14ac:dyDescent="0.3">
      <c r="B11" s="8"/>
      <c r="C11" s="11" t="s">
        <v>17</v>
      </c>
    </row>
    <row r="12" spans="2:3" x14ac:dyDescent="0.3">
      <c r="B12" s="8"/>
      <c r="C12" s="11" t="s">
        <v>13</v>
      </c>
    </row>
    <row r="13" spans="2:3" x14ac:dyDescent="0.3">
      <c r="B13" s="8"/>
      <c r="C13" s="11"/>
    </row>
    <row r="14" spans="2:3" x14ac:dyDescent="0.3">
      <c r="B14" s="8"/>
      <c r="C14" s="11"/>
    </row>
    <row r="15" spans="2:3" x14ac:dyDescent="0.3">
      <c r="B15" s="8"/>
      <c r="C15" s="11"/>
    </row>
    <row r="16" spans="2:3" x14ac:dyDescent="0.3">
      <c r="B16" s="8"/>
      <c r="C16" s="11"/>
    </row>
    <row r="17" spans="2:3" x14ac:dyDescent="0.3">
      <c r="B17" s="8"/>
      <c r="C17" s="11"/>
    </row>
    <row r="18" spans="2:3" x14ac:dyDescent="0.3">
      <c r="B18" s="8" t="s">
        <v>16</v>
      </c>
      <c r="C18" s="17" t="s">
        <v>22</v>
      </c>
    </row>
    <row r="19" spans="2:3" x14ac:dyDescent="0.3">
      <c r="B19" s="8" t="s">
        <v>14</v>
      </c>
      <c r="C19" s="11" t="s">
        <v>15</v>
      </c>
    </row>
    <row r="20" spans="2:3" x14ac:dyDescent="0.3">
      <c r="B20" s="8" t="s">
        <v>20</v>
      </c>
      <c r="C20" s="12">
        <v>46182</v>
      </c>
    </row>
    <row r="21" spans="2:3" x14ac:dyDescent="0.3">
      <c r="B21" s="13"/>
      <c r="C21" s="14"/>
    </row>
    <row r="22" spans="2:3" x14ac:dyDescent="0.3">
      <c r="B22" s="15"/>
      <c r="C22" s="5"/>
    </row>
    <row r="23" spans="2:3" x14ac:dyDescent="0.3">
      <c r="B23" s="15" t="s">
        <v>21</v>
      </c>
      <c r="C23" s="5"/>
    </row>
    <row r="24" spans="2:3" x14ac:dyDescent="0.3">
      <c r="B24" s="16"/>
      <c r="C24" s="5"/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699FDC-0BA1-43C3-A88B-13287878C857}">
  <sheetPr codeName="Tabelle1"/>
  <dimension ref="A1:E29"/>
  <sheetViews>
    <sheetView workbookViewId="0">
      <selection activeCell="A9" sqref="A9:XFD25"/>
    </sheetView>
  </sheetViews>
  <sheetFormatPr baseColWidth="10" defaultRowHeight="14.4" x14ac:dyDescent="0.3"/>
  <sheetData>
    <row r="1" spans="1:5" x14ac:dyDescent="0.3">
      <c r="D1" s="18" t="s">
        <v>3</v>
      </c>
      <c r="E1" s="18"/>
    </row>
    <row r="2" spans="1:5" x14ac:dyDescent="0.3">
      <c r="A2" t="s">
        <v>0</v>
      </c>
      <c r="B2" t="s">
        <v>1</v>
      </c>
      <c r="C2" t="s">
        <v>2</v>
      </c>
      <c r="D2" t="s">
        <v>4</v>
      </c>
      <c r="E2" t="s">
        <v>5</v>
      </c>
    </row>
    <row r="3" spans="1:5" x14ac:dyDescent="0.3">
      <c r="A3" s="1">
        <v>45658</v>
      </c>
      <c r="B3" s="3">
        <v>23546</v>
      </c>
    </row>
    <row r="4" spans="1:5" x14ac:dyDescent="0.3">
      <c r="A4" s="1">
        <v>45672</v>
      </c>
      <c r="B4" s="3">
        <v>43122</v>
      </c>
    </row>
    <row r="5" spans="1:5" x14ac:dyDescent="0.3">
      <c r="A5" s="1">
        <v>45686</v>
      </c>
      <c r="B5" s="3">
        <v>36210</v>
      </c>
    </row>
    <row r="6" spans="1:5" x14ac:dyDescent="0.3">
      <c r="A6" s="1">
        <v>45700</v>
      </c>
      <c r="B6" s="3"/>
    </row>
    <row r="7" spans="1:5" x14ac:dyDescent="0.3">
      <c r="A7" s="1">
        <v>45714</v>
      </c>
      <c r="B7" s="3">
        <v>44768</v>
      </c>
    </row>
    <row r="8" spans="1:5" x14ac:dyDescent="0.3">
      <c r="A8" s="1">
        <v>45728</v>
      </c>
      <c r="B8" s="3">
        <v>31556</v>
      </c>
    </row>
    <row r="9" spans="1:5" hidden="1" x14ac:dyDescent="0.3">
      <c r="A9" s="1">
        <v>45742</v>
      </c>
      <c r="B9" s="3">
        <v>47358</v>
      </c>
    </row>
    <row r="10" spans="1:5" hidden="1" x14ac:dyDescent="0.3">
      <c r="A10" s="1">
        <v>45756</v>
      </c>
      <c r="B10" s="3">
        <v>38689</v>
      </c>
    </row>
    <row r="11" spans="1:5" hidden="1" x14ac:dyDescent="0.3">
      <c r="A11" s="1">
        <v>45770</v>
      </c>
      <c r="B11" s="3"/>
    </row>
    <row r="12" spans="1:5" hidden="1" x14ac:dyDescent="0.3">
      <c r="A12" s="1">
        <v>45784</v>
      </c>
      <c r="B12" s="3">
        <v>52100</v>
      </c>
    </row>
    <row r="13" spans="1:5" hidden="1" x14ac:dyDescent="0.3">
      <c r="A13" s="1">
        <v>45798</v>
      </c>
      <c r="B13" s="3">
        <v>43333</v>
      </c>
    </row>
    <row r="14" spans="1:5" hidden="1" x14ac:dyDescent="0.3">
      <c r="A14" s="1">
        <v>45812</v>
      </c>
      <c r="B14" s="3">
        <v>39111</v>
      </c>
    </row>
    <row r="15" spans="1:5" hidden="1" x14ac:dyDescent="0.3">
      <c r="A15" s="1">
        <v>45826</v>
      </c>
      <c r="B15" s="3">
        <v>45360</v>
      </c>
    </row>
    <row r="16" spans="1:5" hidden="1" x14ac:dyDescent="0.3">
      <c r="A16" s="1">
        <v>45840</v>
      </c>
    </row>
    <row r="17" spans="1:1" hidden="1" x14ac:dyDescent="0.3">
      <c r="A17" s="1">
        <v>45854</v>
      </c>
    </row>
    <row r="18" spans="1:1" hidden="1" x14ac:dyDescent="0.3">
      <c r="A18" s="1">
        <v>45868</v>
      </c>
    </row>
    <row r="19" spans="1:1" hidden="1" x14ac:dyDescent="0.3">
      <c r="A19" s="1">
        <v>45882</v>
      </c>
    </row>
    <row r="20" spans="1:1" hidden="1" x14ac:dyDescent="0.3">
      <c r="A20" s="1">
        <v>45896</v>
      </c>
    </row>
    <row r="21" spans="1:1" hidden="1" x14ac:dyDescent="0.3">
      <c r="A21" s="1">
        <v>45910</v>
      </c>
    </row>
    <row r="22" spans="1:1" hidden="1" x14ac:dyDescent="0.3">
      <c r="A22" s="1">
        <v>45924</v>
      </c>
    </row>
    <row r="23" spans="1:1" hidden="1" x14ac:dyDescent="0.3">
      <c r="A23" s="1">
        <v>45938</v>
      </c>
    </row>
    <row r="24" spans="1:1" hidden="1" x14ac:dyDescent="0.3">
      <c r="A24" s="1">
        <v>45952</v>
      </c>
    </row>
    <row r="25" spans="1:1" hidden="1" x14ac:dyDescent="0.3">
      <c r="A25" s="1">
        <v>45966</v>
      </c>
    </row>
    <row r="26" spans="1:1" x14ac:dyDescent="0.3">
      <c r="A26" s="1">
        <v>45980</v>
      </c>
    </row>
    <row r="27" spans="1:1" x14ac:dyDescent="0.3">
      <c r="A27" s="1">
        <v>45994</v>
      </c>
    </row>
    <row r="28" spans="1:1" x14ac:dyDescent="0.3">
      <c r="A28" s="1">
        <v>46008</v>
      </c>
    </row>
    <row r="29" spans="1:1" x14ac:dyDescent="0.3">
      <c r="A29" s="1">
        <v>46022</v>
      </c>
    </row>
  </sheetData>
  <mergeCells count="1">
    <mergeCell ref="D1:E1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5CC51E-687B-4ECF-9EA6-F63B59D6C78D}">
  <sheetPr codeName="Tabelle2"/>
  <dimension ref="A1:E28"/>
  <sheetViews>
    <sheetView workbookViewId="0">
      <selection activeCell="I24" sqref="I24"/>
    </sheetView>
  </sheetViews>
  <sheetFormatPr baseColWidth="10" defaultRowHeight="14.4" x14ac:dyDescent="0.3"/>
  <cols>
    <col min="3" max="3" width="18.5546875" customWidth="1"/>
    <col min="4" max="4" width="32.88671875" customWidth="1"/>
    <col min="5" max="5" width="32.109375" customWidth="1"/>
  </cols>
  <sheetData>
    <row r="1" spans="1:5" x14ac:dyDescent="0.3">
      <c r="A1" t="s">
        <v>0</v>
      </c>
      <c r="B1" t="s">
        <v>1</v>
      </c>
      <c r="C1" t="s">
        <v>6</v>
      </c>
      <c r="D1" t="s">
        <v>7</v>
      </c>
      <c r="E1" t="s">
        <v>8</v>
      </c>
    </row>
    <row r="2" spans="1:5" x14ac:dyDescent="0.3">
      <c r="A2" s="2">
        <v>45658</v>
      </c>
      <c r="B2" s="3">
        <v>23546</v>
      </c>
    </row>
    <row r="3" spans="1:5" x14ac:dyDescent="0.3">
      <c r="A3" s="2">
        <v>45672</v>
      </c>
      <c r="B3" s="3">
        <v>43122</v>
      </c>
    </row>
    <row r="4" spans="1:5" x14ac:dyDescent="0.3">
      <c r="A4" s="2">
        <v>45686</v>
      </c>
      <c r="B4" s="3">
        <v>36210</v>
      </c>
    </row>
    <row r="5" spans="1:5" x14ac:dyDescent="0.3">
      <c r="A5" s="2">
        <v>45700</v>
      </c>
      <c r="B5" s="3">
        <v>40489</v>
      </c>
    </row>
    <row r="6" spans="1:5" x14ac:dyDescent="0.3">
      <c r="A6" s="2">
        <v>45714</v>
      </c>
      <c r="B6" s="3">
        <v>44768</v>
      </c>
    </row>
    <row r="7" spans="1:5" x14ac:dyDescent="0.3">
      <c r="A7" s="2">
        <v>45728</v>
      </c>
      <c r="B7" s="3">
        <v>31556</v>
      </c>
    </row>
    <row r="8" spans="1:5" x14ac:dyDescent="0.3">
      <c r="A8" s="2">
        <v>45742</v>
      </c>
      <c r="B8" s="3">
        <v>47358</v>
      </c>
    </row>
    <row r="9" spans="1:5" x14ac:dyDescent="0.3">
      <c r="A9" s="2">
        <v>45756</v>
      </c>
      <c r="B9" s="3">
        <v>38689</v>
      </c>
    </row>
    <row r="10" spans="1:5" x14ac:dyDescent="0.3">
      <c r="A10" s="2">
        <v>45770</v>
      </c>
      <c r="B10" s="3">
        <v>45394.5</v>
      </c>
    </row>
    <row r="11" spans="1:5" x14ac:dyDescent="0.3">
      <c r="A11" s="2">
        <v>45784</v>
      </c>
      <c r="B11" s="3">
        <v>52100</v>
      </c>
    </row>
    <row r="12" spans="1:5" x14ac:dyDescent="0.3">
      <c r="A12" s="2">
        <v>45798</v>
      </c>
      <c r="B12" s="3">
        <v>43333</v>
      </c>
    </row>
    <row r="13" spans="1:5" x14ac:dyDescent="0.3">
      <c r="A13" s="2">
        <v>45812</v>
      </c>
      <c r="B13" s="3">
        <v>39111</v>
      </c>
    </row>
    <row r="14" spans="1:5" x14ac:dyDescent="0.3">
      <c r="A14" s="2">
        <v>45826</v>
      </c>
      <c r="B14" s="3">
        <v>45360</v>
      </c>
      <c r="C14" s="3">
        <v>45360</v>
      </c>
      <c r="D14" s="3">
        <v>45360</v>
      </c>
      <c r="E14" s="3">
        <v>45360</v>
      </c>
    </row>
    <row r="15" spans="1:5" x14ac:dyDescent="0.3">
      <c r="A15" s="2">
        <v>45840</v>
      </c>
      <c r="C15" s="3">
        <f t="shared" ref="C15:C28" si="0">_xlfn.FORECAST.ETS(A15,$B$2:$B$14,$A$2:$A$14,1,1)</f>
        <v>51989.948034550594</v>
      </c>
      <c r="D15" s="3">
        <f t="shared" ref="D15:D28" si="1">C15-_xlfn.FORECAST.ETS.CONFINT(A15,$B$2:$B$14,$A$2:$A$14,0.95,1,1)</f>
        <v>37114.04257860042</v>
      </c>
      <c r="E15" s="3">
        <f t="shared" ref="E15:E28" si="2">C15+_xlfn.FORECAST.ETS.CONFINT(A15,$B$2:$B$14,$A$2:$A$14,0.95,1,1)</f>
        <v>66865.853490500769</v>
      </c>
    </row>
    <row r="16" spans="1:5" x14ac:dyDescent="0.3">
      <c r="A16" s="2">
        <v>45854</v>
      </c>
      <c r="C16" s="3">
        <f t="shared" si="0"/>
        <v>43563.496632636459</v>
      </c>
      <c r="D16" s="3">
        <f t="shared" si="1"/>
        <v>26918.402033491595</v>
      </c>
      <c r="E16" s="3">
        <f t="shared" si="2"/>
        <v>60208.59123178132</v>
      </c>
    </row>
    <row r="17" spans="1:5" x14ac:dyDescent="0.3">
      <c r="A17" s="2">
        <v>45868</v>
      </c>
      <c r="C17" s="3">
        <f t="shared" si="0"/>
        <v>48628.043162272916</v>
      </c>
      <c r="D17" s="3">
        <f t="shared" si="1"/>
        <v>30378.435376883528</v>
      </c>
      <c r="E17" s="3">
        <f t="shared" si="2"/>
        <v>66877.650947662303</v>
      </c>
    </row>
    <row r="18" spans="1:5" x14ac:dyDescent="0.3">
      <c r="A18" s="2">
        <v>45882</v>
      </c>
      <c r="C18" s="3">
        <f t="shared" si="0"/>
        <v>55363.336764788997</v>
      </c>
      <c r="D18" s="3">
        <f t="shared" si="1"/>
        <v>35628.004990686815</v>
      </c>
      <c r="E18" s="3">
        <f t="shared" si="2"/>
        <v>75098.668538891186</v>
      </c>
    </row>
    <row r="19" spans="1:5" x14ac:dyDescent="0.3">
      <c r="A19" s="2">
        <v>45896</v>
      </c>
      <c r="C19" s="3">
        <f t="shared" si="0"/>
        <v>46936.885362874869</v>
      </c>
      <c r="D19" s="3">
        <f t="shared" si="1"/>
        <v>25820.103975854039</v>
      </c>
      <c r="E19" s="3">
        <f t="shared" si="2"/>
        <v>68053.666749895696</v>
      </c>
    </row>
    <row r="20" spans="1:5" x14ac:dyDescent="0.3">
      <c r="A20" s="2">
        <v>45910</v>
      </c>
      <c r="C20" s="3">
        <f t="shared" si="0"/>
        <v>52001.431892511318</v>
      </c>
      <c r="D20" s="3">
        <f t="shared" si="1"/>
        <v>29583.195591635631</v>
      </c>
      <c r="E20" s="3">
        <f t="shared" si="2"/>
        <v>74419.668193387013</v>
      </c>
    </row>
    <row r="21" spans="1:5" x14ac:dyDescent="0.3">
      <c r="A21" s="2">
        <v>45924</v>
      </c>
      <c r="C21" s="3">
        <f t="shared" si="0"/>
        <v>58736.7254950274</v>
      </c>
      <c r="D21" s="3">
        <f t="shared" si="1"/>
        <v>35079.06367365105</v>
      </c>
      <c r="E21" s="3">
        <f t="shared" si="2"/>
        <v>82394.38731640375</v>
      </c>
    </row>
    <row r="22" spans="1:5" x14ac:dyDescent="0.3">
      <c r="A22" s="2">
        <v>45938</v>
      </c>
      <c r="C22" s="3">
        <f t="shared" si="0"/>
        <v>50310.274093113272</v>
      </c>
      <c r="D22" s="3">
        <f t="shared" si="1"/>
        <v>25474.964413801528</v>
      </c>
      <c r="E22" s="3">
        <f t="shared" si="2"/>
        <v>75145.583772425016</v>
      </c>
    </row>
    <row r="23" spans="1:5" x14ac:dyDescent="0.3">
      <c r="A23" s="2">
        <v>45952</v>
      </c>
      <c r="C23" s="3">
        <f t="shared" si="0"/>
        <v>55374.820622749721</v>
      </c>
      <c r="D23" s="3">
        <f t="shared" si="1"/>
        <v>29410.897471254859</v>
      </c>
      <c r="E23" s="3">
        <f t="shared" si="2"/>
        <v>81338.743774244591</v>
      </c>
    </row>
    <row r="24" spans="1:5" x14ac:dyDescent="0.3">
      <c r="A24" s="2">
        <v>45966</v>
      </c>
      <c r="C24" s="3">
        <f t="shared" si="0"/>
        <v>62110.114225265803</v>
      </c>
      <c r="D24" s="3">
        <f t="shared" si="1"/>
        <v>35056.289342359865</v>
      </c>
      <c r="E24" s="3">
        <f t="shared" si="2"/>
        <v>89163.939108171733</v>
      </c>
    </row>
    <row r="25" spans="1:5" x14ac:dyDescent="0.3">
      <c r="A25" s="2">
        <v>45980</v>
      </c>
      <c r="C25" s="3">
        <f t="shared" si="0"/>
        <v>53683.662823351675</v>
      </c>
      <c r="D25" s="3">
        <f t="shared" si="1"/>
        <v>25582.175742181935</v>
      </c>
      <c r="E25" s="3">
        <f t="shared" si="2"/>
        <v>81785.149904521415</v>
      </c>
    </row>
    <row r="26" spans="1:5" x14ac:dyDescent="0.3">
      <c r="A26" s="2">
        <v>45994</v>
      </c>
      <c r="C26" s="3">
        <f t="shared" si="0"/>
        <v>58748.209352988131</v>
      </c>
      <c r="D26" s="3">
        <f t="shared" si="1"/>
        <v>29632.850968735918</v>
      </c>
      <c r="E26" s="3">
        <f t="shared" si="2"/>
        <v>87863.567737240344</v>
      </c>
    </row>
    <row r="27" spans="1:5" x14ac:dyDescent="0.3">
      <c r="A27" s="2">
        <v>46008</v>
      </c>
      <c r="C27" s="3">
        <f t="shared" si="0"/>
        <v>65483.502955504206</v>
      </c>
      <c r="D27" s="3">
        <f t="shared" si="1"/>
        <v>35380.86679430907</v>
      </c>
      <c r="E27" s="3">
        <f t="shared" si="2"/>
        <v>95586.139116699342</v>
      </c>
    </row>
    <row r="28" spans="1:5" x14ac:dyDescent="0.3">
      <c r="A28" s="2">
        <v>46022</v>
      </c>
      <c r="C28" s="3">
        <f t="shared" si="0"/>
        <v>57057.051553590078</v>
      </c>
      <c r="D28" s="3">
        <f t="shared" si="1"/>
        <v>25998.505002549726</v>
      </c>
      <c r="E28" s="3">
        <f t="shared" si="2"/>
        <v>88115.598104630422</v>
      </c>
    </row>
  </sheetData>
  <pageMargins left="0.7" right="0.7" top="0.78740157499999996" bottom="0.78740157499999996" header="0.3" footer="0.3"/>
  <drawing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8EABC9-8F57-42B8-918E-4A1CAFEE6378}">
  <sheetPr codeName="Tabelle3"/>
  <dimension ref="A1:D28"/>
  <sheetViews>
    <sheetView workbookViewId="0">
      <selection activeCell="A2" sqref="A2:A28"/>
    </sheetView>
  </sheetViews>
  <sheetFormatPr baseColWidth="10" defaultRowHeight="14.4" x14ac:dyDescent="0.3"/>
  <cols>
    <col min="3" max="3" width="18.5546875" customWidth="1"/>
    <col min="4" max="4" width="27.5546875" customWidth="1"/>
  </cols>
  <sheetData>
    <row r="1" spans="1:4" x14ac:dyDescent="0.3">
      <c r="A1" t="s">
        <v>0</v>
      </c>
      <c r="B1" t="s">
        <v>1</v>
      </c>
      <c r="C1" t="s">
        <v>6</v>
      </c>
      <c r="D1" t="s">
        <v>9</v>
      </c>
    </row>
    <row r="2" spans="1:4" x14ac:dyDescent="0.3">
      <c r="A2" s="2">
        <v>45658</v>
      </c>
      <c r="B2" s="3">
        <v>23546</v>
      </c>
    </row>
    <row r="3" spans="1:4" x14ac:dyDescent="0.3">
      <c r="A3" s="2">
        <v>45672</v>
      </c>
      <c r="B3" s="3">
        <v>43122</v>
      </c>
    </row>
    <row r="4" spans="1:4" x14ac:dyDescent="0.3">
      <c r="A4" s="2">
        <v>45686</v>
      </c>
      <c r="B4" s="3">
        <v>36210</v>
      </c>
    </row>
    <row r="5" spans="1:4" x14ac:dyDescent="0.3">
      <c r="A5" s="2">
        <v>45700</v>
      </c>
      <c r="B5" s="3">
        <v>40489</v>
      </c>
    </row>
    <row r="6" spans="1:4" x14ac:dyDescent="0.3">
      <c r="A6" s="2">
        <v>45714</v>
      </c>
      <c r="B6" s="3">
        <v>44768</v>
      </c>
    </row>
    <row r="7" spans="1:4" x14ac:dyDescent="0.3">
      <c r="A7" s="2">
        <v>45728</v>
      </c>
      <c r="B7" s="3">
        <v>31556</v>
      </c>
    </row>
    <row r="8" spans="1:4" x14ac:dyDescent="0.3">
      <c r="A8" s="2">
        <v>45742</v>
      </c>
      <c r="B8" s="3">
        <v>47358</v>
      </c>
    </row>
    <row r="9" spans="1:4" x14ac:dyDescent="0.3">
      <c r="A9" s="2">
        <v>45756</v>
      </c>
      <c r="B9" s="3">
        <v>38689</v>
      </c>
    </row>
    <row r="10" spans="1:4" x14ac:dyDescent="0.3">
      <c r="A10" s="2">
        <v>45770</v>
      </c>
      <c r="B10" s="3">
        <v>45394.5</v>
      </c>
    </row>
    <row r="11" spans="1:4" x14ac:dyDescent="0.3">
      <c r="A11" s="2">
        <v>45784</v>
      </c>
      <c r="B11" s="3">
        <v>52100</v>
      </c>
    </row>
    <row r="12" spans="1:4" x14ac:dyDescent="0.3">
      <c r="A12" s="2">
        <v>45798</v>
      </c>
      <c r="B12" s="3">
        <v>43333</v>
      </c>
    </row>
    <row r="13" spans="1:4" x14ac:dyDescent="0.3">
      <c r="A13" s="2">
        <v>45812</v>
      </c>
      <c r="B13" s="3">
        <v>39111</v>
      </c>
    </row>
    <row r="14" spans="1:4" x14ac:dyDescent="0.3">
      <c r="A14" s="2">
        <v>45826</v>
      </c>
      <c r="B14" s="3">
        <v>45360</v>
      </c>
    </row>
    <row r="15" spans="1:4" x14ac:dyDescent="0.3">
      <c r="A15" s="2">
        <v>45840</v>
      </c>
      <c r="C15" s="3">
        <f t="shared" ref="C15:C28" si="0">_xlfn.FORECAST.ETS(A15,$B$2:$B$14,$A$2:$A$14,1,1)</f>
        <v>51989.948034550594</v>
      </c>
      <c r="D15" s="3">
        <f t="shared" ref="D15:D28" si="1">_xlfn.FORECAST.ETS.CONFINT(A15,$B$2:$B$14,$A$2:$A$14,0.95,1,1)</f>
        <v>14875.905455950176</v>
      </c>
    </row>
    <row r="16" spans="1:4" x14ac:dyDescent="0.3">
      <c r="A16" s="2">
        <v>45854</v>
      </c>
      <c r="C16" s="3">
        <f t="shared" si="0"/>
        <v>43563.496632636459</v>
      </c>
      <c r="D16" s="3">
        <f t="shared" si="1"/>
        <v>16645.094599144864</v>
      </c>
    </row>
    <row r="17" spans="1:4" x14ac:dyDescent="0.3">
      <c r="A17" s="2">
        <v>45868</v>
      </c>
      <c r="C17" s="3">
        <f t="shared" si="0"/>
        <v>48628.043162272916</v>
      </c>
      <c r="D17" s="3">
        <f t="shared" si="1"/>
        <v>18249.607785389388</v>
      </c>
    </row>
    <row r="18" spans="1:4" x14ac:dyDescent="0.3">
      <c r="A18" s="2">
        <v>45882</v>
      </c>
      <c r="C18" s="3">
        <f t="shared" si="0"/>
        <v>55363.336764788997</v>
      </c>
      <c r="D18" s="3">
        <f t="shared" si="1"/>
        <v>19735.331774102182</v>
      </c>
    </row>
    <row r="19" spans="1:4" x14ac:dyDescent="0.3">
      <c r="A19" s="2">
        <v>45896</v>
      </c>
      <c r="C19" s="3">
        <f t="shared" si="0"/>
        <v>46936.885362874869</v>
      </c>
      <c r="D19" s="3">
        <f t="shared" si="1"/>
        <v>21116.78138702083</v>
      </c>
    </row>
    <row r="20" spans="1:4" x14ac:dyDescent="0.3">
      <c r="A20" s="2">
        <v>45910</v>
      </c>
      <c r="C20" s="3">
        <f t="shared" si="0"/>
        <v>52001.431892511318</v>
      </c>
      <c r="D20" s="3">
        <f t="shared" si="1"/>
        <v>22418.236300875687</v>
      </c>
    </row>
    <row r="21" spans="1:4" x14ac:dyDescent="0.3">
      <c r="A21" s="2">
        <v>45924</v>
      </c>
      <c r="C21" s="3">
        <f t="shared" si="0"/>
        <v>58736.7254950274</v>
      </c>
      <c r="D21" s="3">
        <f t="shared" si="1"/>
        <v>23657.66182137635</v>
      </c>
    </row>
    <row r="22" spans="1:4" x14ac:dyDescent="0.3">
      <c r="A22" s="2">
        <v>45938</v>
      </c>
      <c r="C22" s="3">
        <f t="shared" si="0"/>
        <v>50310.274093113272</v>
      </c>
      <c r="D22" s="3">
        <f t="shared" si="1"/>
        <v>24835.309679311744</v>
      </c>
    </row>
    <row r="23" spans="1:4" x14ac:dyDescent="0.3">
      <c r="A23" s="2">
        <v>45952</v>
      </c>
      <c r="C23" s="3">
        <f t="shared" si="0"/>
        <v>55374.820622749721</v>
      </c>
      <c r="D23" s="3">
        <f t="shared" si="1"/>
        <v>25963.923151494862</v>
      </c>
    </row>
    <row r="24" spans="1:4" x14ac:dyDescent="0.3">
      <c r="A24" s="2">
        <v>45966</v>
      </c>
      <c r="C24" s="3">
        <f t="shared" si="0"/>
        <v>62110.114225265803</v>
      </c>
      <c r="D24" s="3">
        <f t="shared" si="1"/>
        <v>27053.824882905938</v>
      </c>
    </row>
    <row r="25" spans="1:4" x14ac:dyDescent="0.3">
      <c r="A25" s="2">
        <v>45980</v>
      </c>
      <c r="C25" s="3">
        <f t="shared" si="0"/>
        <v>53683.662823351675</v>
      </c>
      <c r="D25" s="3">
        <f t="shared" si="1"/>
        <v>28101.48708116974</v>
      </c>
    </row>
    <row r="26" spans="1:4" x14ac:dyDescent="0.3">
      <c r="A26" s="2">
        <v>45994</v>
      </c>
      <c r="C26" s="3">
        <f t="shared" si="0"/>
        <v>58748.209352988131</v>
      </c>
      <c r="D26" s="3">
        <f t="shared" si="1"/>
        <v>29115.358384252213</v>
      </c>
    </row>
    <row r="27" spans="1:4" x14ac:dyDescent="0.3">
      <c r="A27" s="2">
        <v>46008</v>
      </c>
      <c r="C27" s="3">
        <f t="shared" si="0"/>
        <v>65483.502955504206</v>
      </c>
      <c r="D27" s="3">
        <f t="shared" si="1"/>
        <v>30102.636161195136</v>
      </c>
    </row>
    <row r="28" spans="1:4" x14ac:dyDescent="0.3">
      <c r="A28" s="2">
        <v>46022</v>
      </c>
      <c r="C28" s="3">
        <f t="shared" si="0"/>
        <v>57057.051553590078</v>
      </c>
      <c r="D28" s="3">
        <f t="shared" si="1"/>
        <v>31058.546551040352</v>
      </c>
    </row>
  </sheetData>
  <pageMargins left="0.7" right="0.7" top="0.78740157499999996" bottom="0.78740157499999996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Cover</vt:lpstr>
      <vt:lpstr>Umsatzdaten</vt:lpstr>
      <vt:lpstr>Prognose1</vt:lpstr>
      <vt:lpstr>Prognose2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Harald Nahrstedt</dc:creator>
  <cp:lastModifiedBy>Harald Nahrstedt</cp:lastModifiedBy>
  <dcterms:created xsi:type="dcterms:W3CDTF">2018-07-24T12:29:11Z</dcterms:created>
  <dcterms:modified xsi:type="dcterms:W3CDTF">2026-06-09T16:08:08Z</dcterms:modified>
</cp:coreProperties>
</file>