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CB76B76B-E1F8-4CD4-A486-C624B18B51C2}" xr6:coauthVersionLast="47" xr6:coauthVersionMax="47" xr10:uidLastSave="{00000000-0000-0000-0000-000000000000}"/>
  <bookViews>
    <workbookView xWindow="-21720" yWindow="-7155" windowWidth="21840" windowHeight="13140" tabRatio="867" xr2:uid="{00000000-000D-0000-FFFF-FFFF00000000}"/>
  </bookViews>
  <sheets>
    <sheet name="Cover" sheetId="6" r:id="rId1"/>
    <sheet name="Kalkulation Stückzahlen" sheetId="7" r:id="rId2"/>
    <sheet name="Kalkulation Einzelkosten" sheetId="1" r:id="rId3"/>
  </sheets>
  <definedNames>
    <definedName name="Einzelkosten" localSheetId="1">'Kalkulation Stückzahlen'!$B$2:$B$7</definedName>
    <definedName name="Einzelkosten">'Kalkulation Einzelkosten'!$B$2:$B$7</definedName>
    <definedName name="Gesamtkosten" localSheetId="1">'Kalkulation Stückzahlen'!$B$9</definedName>
    <definedName name="Gesamtkosten">'Kalkulation Einzelkosten'!$B$9</definedName>
    <definedName name="Gewinn" localSheetId="1">'Kalkulation Stückzahlen'!$B$14</definedName>
    <definedName name="Gewinn">'Kalkulation Einzelkosten'!$B$13</definedName>
    <definedName name="GewinnProzent" localSheetId="1">'Kalkulation Stückzahlen'!$C$14</definedName>
    <definedName name="GewinnProzent">'Kalkulation Einzelkosten'!$C$13</definedName>
    <definedName name="Herstellpreis" localSheetId="1">'Kalkulation Stückzahlen'!$B$13</definedName>
    <definedName name="Herstellpreis">'Kalkulation Einzelkosten'!$B$12</definedName>
    <definedName name="MWSP">19%</definedName>
    <definedName name="MWSProzent">'Kalkulation Einzelkosten'!$C$15</definedName>
    <definedName name="MWSteuer" localSheetId="1">'Kalkulation Stückzahlen'!$B$16</definedName>
    <definedName name="MWSteuer">'Kalkulation Einzelkosten'!$B$15</definedName>
    <definedName name="Nettopreis" localSheetId="1">'Kalkulation Stückzahlen'!$B$15</definedName>
    <definedName name="Nettopreis">'Kalkulation Einzelkosten'!$B$14</definedName>
    <definedName name="Stückzahl" localSheetId="1">'Kalkulation Stückzahlen'!$B$12</definedName>
    <definedName name="Stückzahl">'Kalkulation Einzelkosten'!$B$11</definedName>
    <definedName name="Verkaufspreis" localSheetId="1">'Kalkulation Stückzahlen'!$B$17</definedName>
    <definedName name="Verkaufspreis">'Kalkulation Einzelkosten'!$B$16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7" i="7" l="1"/>
  <c r="B4" i="7"/>
  <c r="B3" i="7"/>
  <c r="B9" i="1"/>
  <c r="C2" i="1" s="1"/>
  <c r="B9" i="7" l="1"/>
  <c r="C7" i="1"/>
  <c r="C3" i="1"/>
  <c r="C4" i="1"/>
  <c r="B12" i="1"/>
  <c r="B13" i="1" s="1"/>
  <c r="B14" i="1" s="1"/>
  <c r="B15" i="1" s="1"/>
  <c r="B16" i="1" s="1"/>
  <c r="C5" i="1"/>
  <c r="C6" i="1"/>
  <c r="B13" i="7" l="1"/>
  <c r="C6" i="7"/>
  <c r="C5" i="7"/>
  <c r="C7" i="7"/>
  <c r="C2" i="7"/>
  <c r="C4" i="7"/>
  <c r="C3" i="7"/>
  <c r="B14" i="7" l="1"/>
  <c r="B15" i="7" s="1"/>
  <c r="B16" i="7" l="1"/>
  <c r="B17" i="7" s="1"/>
</calcChain>
</file>

<file path=xl/sharedStrings.xml><?xml version="1.0" encoding="utf-8"?>
<sst xmlns="http://schemas.openxmlformats.org/spreadsheetml/2006/main" count="46" uniqueCount="31">
  <si>
    <t>Verkaufspreis</t>
  </si>
  <si>
    <t>MWSteuer</t>
  </si>
  <si>
    <t>Nettopreis</t>
  </si>
  <si>
    <t>Gewinn</t>
  </si>
  <si>
    <t>Herstellpreis</t>
  </si>
  <si>
    <t>Stückzahl</t>
  </si>
  <si>
    <t>Gesamtkosten</t>
  </si>
  <si>
    <t>Vertrieb</t>
  </si>
  <si>
    <t>Marketing</t>
  </si>
  <si>
    <t>Verwaltung</t>
  </si>
  <si>
    <t>Fertigung</t>
  </si>
  <si>
    <t>Material</t>
  </si>
  <si>
    <t>Entwicklung</t>
  </si>
  <si>
    <t>%-Anteil</t>
  </si>
  <si>
    <t>Einzelkosten</t>
  </si>
  <si>
    <t>Worst Case 1</t>
  </si>
  <si>
    <t>Worst Case 2</t>
  </si>
  <si>
    <t>Best Case 1</t>
  </si>
  <si>
    <t>Best Case 2</t>
  </si>
  <si>
    <t>Kapitel</t>
  </si>
  <si>
    <t>Thema</t>
  </si>
  <si>
    <t>Entscheidungen treffen</t>
  </si>
  <si>
    <t>Inhalt</t>
  </si>
  <si>
    <t>Autor</t>
  </si>
  <si>
    <t>Harald Nahrstedt</t>
  </si>
  <si>
    <t>Version</t>
  </si>
  <si>
    <t>Szenarien</t>
  </si>
  <si>
    <t>Excel in Perfektion</t>
  </si>
  <si>
    <t>Springer Vieweg Verlag</t>
  </si>
  <si>
    <t>Letzte Bearbeitung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</si>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</sst>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\ &quot;€&quot;"/>
    <numFmt numFmtId="165" formatCode="0.0%"/>
    <numFmt numFmtId="166" formatCode="_-* #,##0.00\ [$€-1]_-;\-* #,##0.00\ [$€-1]_-;_-* &quot;-&quot;??\ [$€-1]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8">
    <xf numFmtId="0" fontId="0" fillId="0" borderId="0"/>
    <xf numFmtId="0" fontId="2" fillId="0" borderId="0"/>
    <xf numFmtId="0" fontId="5" fillId="0" borderId="0"/>
    <xf numFmtId="0" fontId="2" fillId="0" borderId="0"/>
    <xf numFmtId="166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5" fillId="0" borderId="0"/>
    <xf numFmtId="0" fontId="2" fillId="0" borderId="0"/>
  </cellStyleXfs>
  <cellXfs count="22">
    <xf numFmtId="0" fontId="0" fillId="0" borderId="0" xfId="0"/>
    <xf numFmtId="164" fontId="0" fillId="0" borderId="0" xfId="0" applyNumberFormat="1"/>
    <xf numFmtId="9" fontId="0" fillId="0" borderId="0" xfId="0" applyNumberFormat="1"/>
    <xf numFmtId="165" fontId="0" fillId="0" borderId="0" xfId="0" applyNumberFormat="1"/>
    <xf numFmtId="0" fontId="4" fillId="0" borderId="0" xfId="1" applyFont="1"/>
    <xf numFmtId="14" fontId="4" fillId="0" borderId="0" xfId="1" applyNumberFormat="1" applyFont="1" applyAlignment="1">
      <alignment horizontal="left"/>
    </xf>
    <xf numFmtId="0" fontId="4" fillId="0" borderId="0" xfId="1" quotePrefix="1" applyFont="1" applyAlignment="1">
      <alignment horizontal="left" indent="1"/>
    </xf>
    <xf numFmtId="0" fontId="4" fillId="0" borderId="0" xfId="1" applyFont="1" applyAlignment="1">
      <alignment horizontal="left" indent="1"/>
    </xf>
    <xf numFmtId="0" fontId="4" fillId="0" borderId="0" xfId="3" applyFont="1" applyAlignment="1">
      <alignment horizontal="left" indent="1"/>
    </xf>
    <xf numFmtId="0" fontId="5" fillId="0" borderId="0" xfId="2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0" borderId="0" xfId="2" applyFont="1" applyAlignment="1">
      <alignment horizontal="left" indent="1"/>
    </xf>
    <xf numFmtId="0" fontId="6" fillId="0" borderId="0" xfId="1" applyFont="1" applyAlignment="1">
      <alignment horizontal="left" indent="1"/>
    </xf>
    <xf numFmtId="0" fontId="3" fillId="2" borderId="0" xfId="3" applyFont="1" applyFill="1"/>
    <xf numFmtId="0" fontId="3" fillId="2" borderId="0" xfId="3" applyFont="1" applyFill="1" applyAlignment="1">
      <alignment horizontal="center"/>
    </xf>
    <xf numFmtId="0" fontId="4" fillId="3" borderId="0" xfId="3" applyFont="1" applyFill="1" applyAlignment="1">
      <alignment wrapText="1"/>
    </xf>
    <xf numFmtId="0" fontId="4" fillId="3" borderId="0" xfId="3" applyFont="1" applyFill="1" applyAlignment="1">
      <alignment horizontal="center" wrapText="1"/>
    </xf>
    <xf numFmtId="0" fontId="4" fillId="3" borderId="0" xfId="3" applyFont="1" applyFill="1"/>
    <xf numFmtId="0" fontId="7" fillId="0" borderId="0" xfId="0" applyFont="1"/>
    <xf numFmtId="0" fontId="7" fillId="0" borderId="0" xfId="0" applyFont="1" applyFill="1"/>
    <xf numFmtId="0" fontId="4" fillId="4" borderId="0" xfId="1" applyFont="1" applyFill="1" applyAlignment="1">
      <alignment horizontal="right" indent="1"/>
    </xf>
    <xf numFmtId="0" fontId="1" fillId="0" borderId="0" xfId="1" applyFont="1" applyAlignment="1">
      <alignment horizontal="left" indent="1"/>
    </xf>
  </cellXfs>
  <cellStyles count="8">
    <cellStyle name="Euro" xfId="4" xr:uid="{00000000-0005-0000-0000-000000000000}"/>
    <cellStyle name="Prozent 2" xfId="5" xr:uid="{00000000-0005-0000-0000-000001000000}"/>
    <cellStyle name="Standard" xfId="0" builtinId="0"/>
    <cellStyle name="Standard 2" xfId="6" xr:uid="{00000000-0005-0000-0000-000003000000}"/>
    <cellStyle name="Standard 2 2" xfId="3" xr:uid="{00000000-0005-0000-0000-000004000000}"/>
    <cellStyle name="Standard 3" xfId="7" xr:uid="{00000000-0005-0000-0000-000005000000}"/>
    <cellStyle name="Standard 4" xfId="2" xr:uid="{00000000-0005-0000-0000-000006000000}"/>
    <cellStyle name="Standard 4 2" xfId="1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20"/>
  <sheetViews>
    <sheetView showGridLines="0" tabSelected="1" workbookViewId="0">
      <selection activeCell="C16" sqref="C16"/>
    </sheetView>
  </sheetViews>
  <sheetFormatPr baseColWidth="10" defaultColWidth="11.44140625" defaultRowHeight="13.2" x14ac:dyDescent="0.25"/>
  <cols>
    <col min="1" max="1" width="3.88671875" style="4" customWidth="1"/>
    <col min="2" max="2" width="20.6640625" style="4" customWidth="1"/>
    <col min="3" max="3" width="23.44140625" style="4" bestFit="1" customWidth="1"/>
    <col min="4" max="16384" width="11.44140625" style="4"/>
  </cols>
  <sheetData>
    <row r="2" spans="2:3" x14ac:dyDescent="0.25">
      <c r="B2" s="13"/>
    </row>
    <row r="3" spans="2:3" x14ac:dyDescent="0.25">
      <c r="B3" s="14" t="s">
        <v>27</v>
      </c>
    </row>
    <row r="4" spans="2:3" x14ac:dyDescent="0.25">
      <c r="B4" s="13"/>
    </row>
    <row r="5" spans="2:3" x14ac:dyDescent="0.25">
      <c r="B5" s="20"/>
    </row>
    <row r="6" spans="2:3" x14ac:dyDescent="0.25">
      <c r="B6" s="20" t="s">
        <v>19</v>
      </c>
      <c r="C6" s="6">
        <v>14</v>
      </c>
    </row>
    <row r="7" spans="2:3" x14ac:dyDescent="0.25">
      <c r="B7" s="20" t="s">
        <v>20</v>
      </c>
      <c r="C7" s="12" t="s">
        <v>21</v>
      </c>
    </row>
    <row r="8" spans="2:3" x14ac:dyDescent="0.25">
      <c r="B8" s="20"/>
      <c r="C8" s="7"/>
    </row>
    <row r="9" spans="2:3" x14ac:dyDescent="0.25">
      <c r="B9" s="20" t="s">
        <v>22</v>
      </c>
      <c r="C9" s="11" t="s">
        <v>26</v>
      </c>
    </row>
    <row r="10" spans="2:3" x14ac:dyDescent="0.25">
      <c r="B10" s="20"/>
    </row>
    <row r="11" spans="2:3" x14ac:dyDescent="0.25">
      <c r="B11" s="20"/>
      <c r="C11" s="7"/>
    </row>
    <row r="12" spans="2:3" x14ac:dyDescent="0.25">
      <c r="B12" s="20"/>
      <c r="C12" s="8"/>
    </row>
    <row r="13" spans="2:3" x14ac:dyDescent="0.25">
      <c r="B13" s="20"/>
      <c r="C13" s="9"/>
    </row>
    <row r="14" spans="2:3" x14ac:dyDescent="0.25">
      <c r="B14" s="20" t="s">
        <v>25</v>
      </c>
      <c r="C14" s="21" t="s">
        <v>30</v>
      </c>
    </row>
    <row r="15" spans="2:3" x14ac:dyDescent="0.25">
      <c r="B15" s="20" t="s">
        <v>23</v>
      </c>
      <c r="C15" s="7" t="s">
        <v>24</v>
      </c>
    </row>
    <row r="16" spans="2:3" x14ac:dyDescent="0.25">
      <c r="B16" s="20" t="s">
        <v>29</v>
      </c>
      <c r="C16" s="10">
        <v>46159</v>
      </c>
    </row>
    <row r="17" spans="2:3" x14ac:dyDescent="0.25">
      <c r="B17" s="20"/>
      <c r="C17" s="5"/>
    </row>
    <row r="18" spans="2:3" x14ac:dyDescent="0.25">
      <c r="B18" s="15"/>
    </row>
    <row r="19" spans="2:3" x14ac:dyDescent="0.25">
      <c r="B19" s="16" t="s">
        <v>28</v>
      </c>
    </row>
    <row r="20" spans="2:3" x14ac:dyDescent="0.25">
      <c r="B20" s="17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7"/>
  <sheetViews>
    <sheetView zoomScale="115" zoomScaleNormal="115" workbookViewId="0">
      <selection activeCell="C14" activeCellId="1" sqref="B12 C14"/>
    </sheetView>
  </sheetViews>
  <sheetFormatPr baseColWidth="10" defaultRowHeight="14.4" x14ac:dyDescent="0.3"/>
  <cols>
    <col min="1" max="1" width="15.33203125" customWidth="1"/>
    <col min="2" max="2" width="14.33203125" bestFit="1" customWidth="1"/>
    <col min="3" max="3" width="11" customWidth="1"/>
    <col min="4" max="4" width="5" customWidth="1"/>
    <col min="5" max="5" width="14.6640625" bestFit="1" customWidth="1"/>
  </cols>
  <sheetData>
    <row r="1" spans="1:8" x14ac:dyDescent="0.3">
      <c r="B1" t="s">
        <v>14</v>
      </c>
      <c r="C1" t="s">
        <v>13</v>
      </c>
    </row>
    <row r="2" spans="1:8" x14ac:dyDescent="0.3">
      <c r="A2" t="s">
        <v>12</v>
      </c>
      <c r="B2" s="1">
        <v>7800</v>
      </c>
      <c r="C2" s="3">
        <f t="shared" ref="C2:C7" si="0">Einzelkosten/Gesamtkosten</f>
        <v>3.5501342678985934E-3</v>
      </c>
      <c r="F2" s="2"/>
      <c r="G2" s="2"/>
      <c r="H2" s="2"/>
    </row>
    <row r="3" spans="1:8" x14ac:dyDescent="0.3">
      <c r="A3" t="s">
        <v>11</v>
      </c>
      <c r="B3" s="1">
        <f>64*Stückzahl</f>
        <v>640000</v>
      </c>
      <c r="C3" s="3">
        <f t="shared" si="0"/>
        <v>0.29129306813526923</v>
      </c>
    </row>
    <row r="4" spans="1:8" x14ac:dyDescent="0.3">
      <c r="A4" t="s">
        <v>10</v>
      </c>
      <c r="B4" s="1">
        <f>72*Stückzahl</f>
        <v>720000</v>
      </c>
      <c r="C4" s="3">
        <f t="shared" si="0"/>
        <v>0.32770470165217785</v>
      </c>
    </row>
    <row r="5" spans="1:8" x14ac:dyDescent="0.3">
      <c r="A5" t="s">
        <v>9</v>
      </c>
      <c r="B5" s="1">
        <v>3400</v>
      </c>
      <c r="C5" s="3">
        <f t="shared" si="0"/>
        <v>1.5474944244686178E-3</v>
      </c>
    </row>
    <row r="6" spans="1:8" x14ac:dyDescent="0.3">
      <c r="A6" t="s">
        <v>8</v>
      </c>
      <c r="B6" s="1">
        <v>5900</v>
      </c>
      <c r="C6" s="3">
        <f t="shared" si="0"/>
        <v>2.6853579718720132E-3</v>
      </c>
    </row>
    <row r="7" spans="1:8" x14ac:dyDescent="0.3">
      <c r="A7" t="s">
        <v>7</v>
      </c>
      <c r="B7" s="1">
        <f>82*Stückzahl</f>
        <v>820000</v>
      </c>
      <c r="C7" s="3">
        <f t="shared" si="0"/>
        <v>0.37321924354831371</v>
      </c>
    </row>
    <row r="9" spans="1:8" x14ac:dyDescent="0.3">
      <c r="A9" t="s">
        <v>6</v>
      </c>
      <c r="B9" s="1">
        <f>SUM(Einzelkosten)</f>
        <v>2197100</v>
      </c>
    </row>
    <row r="12" spans="1:8" x14ac:dyDescent="0.3">
      <c r="A12" t="s">
        <v>5</v>
      </c>
      <c r="B12">
        <v>10000</v>
      </c>
    </row>
    <row r="13" spans="1:8" x14ac:dyDescent="0.3">
      <c r="A13" t="s">
        <v>4</v>
      </c>
      <c r="B13" s="1">
        <f>Gesamtkosten/Stückzahl</f>
        <v>219.71</v>
      </c>
    </row>
    <row r="14" spans="1:8" x14ac:dyDescent="0.3">
      <c r="A14" t="s">
        <v>3</v>
      </c>
      <c r="B14" s="1">
        <f>Herstellpreis*GewinnProzent</f>
        <v>43.942000000000007</v>
      </c>
      <c r="C14" s="2">
        <v>0.2</v>
      </c>
      <c r="D14" s="2"/>
      <c r="E14" s="2"/>
    </row>
    <row r="15" spans="1:8" x14ac:dyDescent="0.3">
      <c r="A15" t="s">
        <v>2</v>
      </c>
      <c r="B15" s="1">
        <f>Herstellpreis+Gewinn</f>
        <v>263.65200000000004</v>
      </c>
    </row>
    <row r="16" spans="1:8" x14ac:dyDescent="0.3">
      <c r="A16" t="s">
        <v>1</v>
      </c>
      <c r="B16" s="1">
        <f>Nettopreis*MWSP</f>
        <v>50.093880000000006</v>
      </c>
      <c r="C16" s="2"/>
    </row>
    <row r="17" spans="1:2" x14ac:dyDescent="0.3">
      <c r="A17" t="s">
        <v>0</v>
      </c>
      <c r="B17" s="1">
        <f>Nettopreis+MWSteuer</f>
        <v>313.74588000000006</v>
      </c>
    </row>
  </sheetData>
  <scenarios current="0" show="0" sqref="B17">
    <scenario name="K1" locked="1" count="2" user="Harald Nahrstedt" comment="Erstellt von Harald Nahrstedt am 30.05.2017">
      <inputCells r="B12" val="10000"/>
      <inputCells r="C14" val="0,2" numFmtId="9"/>
    </scenario>
    <scenario name="K2" locked="1" count="2" user="Harald Nahrstedt" comment="Erstellt von Harald Nahrstedt am 30.05.2017">
      <inputCells r="B12" val="20000"/>
      <inputCells r="C14" val="0,25" numFmtId="9"/>
    </scenario>
    <scenario name="K3" locked="1" count="2" user="Harald Nahrstedt" comment="Erstellt von Harald Nahrstedt am 30.05.2017">
      <inputCells r="B12" val="50000"/>
      <inputCells r="C14" val="0,3" numFmtId="9"/>
    </scenario>
  </scenarios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6"/>
  <sheetViews>
    <sheetView workbookViewId="0">
      <selection activeCell="M25" sqref="M25"/>
    </sheetView>
  </sheetViews>
  <sheetFormatPr baseColWidth="10" defaultRowHeight="14.4" x14ac:dyDescent="0.3"/>
  <cols>
    <col min="1" max="1" width="15.33203125" customWidth="1"/>
    <col min="2" max="2" width="12.33203125" bestFit="1" customWidth="1"/>
    <col min="3" max="3" width="8.6640625" bestFit="1" customWidth="1"/>
    <col min="4" max="4" width="2.109375" customWidth="1"/>
    <col min="5" max="8" width="12.44140625" customWidth="1"/>
  </cols>
  <sheetData>
    <row r="1" spans="1:8" x14ac:dyDescent="0.3">
      <c r="B1" s="19" t="s">
        <v>14</v>
      </c>
      <c r="C1" s="19" t="s">
        <v>13</v>
      </c>
      <c r="D1" s="19"/>
      <c r="E1" s="19" t="s">
        <v>15</v>
      </c>
      <c r="F1" s="19" t="s">
        <v>16</v>
      </c>
      <c r="G1" s="19" t="s">
        <v>17</v>
      </c>
      <c r="H1" s="19" t="s">
        <v>18</v>
      </c>
    </row>
    <row r="2" spans="1:8" x14ac:dyDescent="0.3">
      <c r="A2" s="18" t="s">
        <v>12</v>
      </c>
      <c r="B2" s="1">
        <v>12400</v>
      </c>
      <c r="C2" s="3">
        <f t="shared" ref="C2:C7" si="0">Einzelkosten/Gesamtkosten</f>
        <v>0.20910623946037099</v>
      </c>
      <c r="E2" s="1">
        <v>12400</v>
      </c>
      <c r="F2" s="1">
        <v>13700</v>
      </c>
      <c r="G2" s="1">
        <v>6000</v>
      </c>
      <c r="H2" s="1">
        <v>4800</v>
      </c>
    </row>
    <row r="3" spans="1:8" x14ac:dyDescent="0.3">
      <c r="A3" s="18" t="s">
        <v>11</v>
      </c>
      <c r="B3" s="1">
        <v>10200</v>
      </c>
      <c r="C3" s="3">
        <f t="shared" si="0"/>
        <v>0.17200674536256325</v>
      </c>
      <c r="E3" s="1">
        <v>10200</v>
      </c>
      <c r="F3" s="1">
        <v>11200</v>
      </c>
      <c r="G3" s="1">
        <v>5000</v>
      </c>
      <c r="H3" s="1">
        <v>4000</v>
      </c>
    </row>
    <row r="4" spans="1:8" x14ac:dyDescent="0.3">
      <c r="A4" s="18" t="s">
        <v>10</v>
      </c>
      <c r="B4" s="1">
        <v>11500</v>
      </c>
      <c r="C4" s="3">
        <f t="shared" si="0"/>
        <v>0.19392917369308602</v>
      </c>
      <c r="E4" s="1">
        <v>11500</v>
      </c>
      <c r="F4" s="1">
        <v>9300</v>
      </c>
      <c r="G4" s="1">
        <v>5540</v>
      </c>
      <c r="H4" s="1">
        <v>4500</v>
      </c>
    </row>
    <row r="5" spans="1:8" x14ac:dyDescent="0.3">
      <c r="A5" s="18" t="s">
        <v>9</v>
      </c>
      <c r="B5" s="1">
        <v>5400</v>
      </c>
      <c r="C5" s="3">
        <f t="shared" si="0"/>
        <v>9.1062394603709948E-2</v>
      </c>
      <c r="E5" s="1">
        <v>5400</v>
      </c>
      <c r="F5" s="1">
        <v>6200</v>
      </c>
      <c r="G5" s="1">
        <v>2600</v>
      </c>
      <c r="H5" s="1">
        <v>2100</v>
      </c>
    </row>
    <row r="6" spans="1:8" x14ac:dyDescent="0.3">
      <c r="A6" s="18" t="s">
        <v>8</v>
      </c>
      <c r="B6" s="1">
        <v>9400</v>
      </c>
      <c r="C6" s="3">
        <f t="shared" si="0"/>
        <v>0.15851602023608768</v>
      </c>
      <c r="E6" s="1">
        <v>9400</v>
      </c>
      <c r="F6" s="1">
        <v>11000</v>
      </c>
      <c r="G6" s="1">
        <v>4500</v>
      </c>
      <c r="H6" s="1">
        <v>3600</v>
      </c>
    </row>
    <row r="7" spans="1:8" x14ac:dyDescent="0.3">
      <c r="A7" s="18" t="s">
        <v>7</v>
      </c>
      <c r="B7" s="1">
        <v>10400</v>
      </c>
      <c r="C7" s="3">
        <f t="shared" si="0"/>
        <v>0.17537942664418213</v>
      </c>
      <c r="E7" s="1">
        <v>10400</v>
      </c>
      <c r="F7" s="1">
        <v>10900</v>
      </c>
      <c r="G7" s="1">
        <v>5000</v>
      </c>
      <c r="H7" s="1">
        <v>4100</v>
      </c>
    </row>
    <row r="8" spans="1:8" x14ac:dyDescent="0.3">
      <c r="A8" s="18"/>
    </row>
    <row r="9" spans="1:8" x14ac:dyDescent="0.3">
      <c r="A9" s="18" t="s">
        <v>6</v>
      </c>
      <c r="B9" s="1">
        <f>SUM(B2:B8)</f>
        <v>59300</v>
      </c>
    </row>
    <row r="10" spans="1:8" x14ac:dyDescent="0.3">
      <c r="A10" s="18"/>
    </row>
    <row r="11" spans="1:8" x14ac:dyDescent="0.3">
      <c r="A11" s="18" t="s">
        <v>5</v>
      </c>
      <c r="B11">
        <v>100</v>
      </c>
    </row>
    <row r="12" spans="1:8" x14ac:dyDescent="0.3">
      <c r="A12" s="18" t="s">
        <v>4</v>
      </c>
      <c r="B12" s="1">
        <f>Gesamtkosten/Stückzahl</f>
        <v>593</v>
      </c>
    </row>
    <row r="13" spans="1:8" x14ac:dyDescent="0.3">
      <c r="A13" s="18" t="s">
        <v>3</v>
      </c>
      <c r="B13" s="1">
        <f>Herstellpreis*GewinnProzent</f>
        <v>177.9</v>
      </c>
      <c r="C13" s="2">
        <v>0.3</v>
      </c>
    </row>
    <row r="14" spans="1:8" x14ac:dyDescent="0.3">
      <c r="A14" s="18" t="s">
        <v>2</v>
      </c>
      <c r="B14" s="1">
        <f>Herstellpreis+Gewinn</f>
        <v>770.9</v>
      </c>
    </row>
    <row r="15" spans="1:8" x14ac:dyDescent="0.3">
      <c r="A15" s="18" t="s">
        <v>1</v>
      </c>
      <c r="B15" s="1">
        <f>Nettopreis*MWSP</f>
        <v>146.471</v>
      </c>
      <c r="C15" s="2"/>
    </row>
    <row r="16" spans="1:8" x14ac:dyDescent="0.3">
      <c r="A16" s="18" t="s">
        <v>0</v>
      </c>
      <c r="B16" s="1">
        <f>Nettopreis+MWSteuer</f>
        <v>917.37099999999998</v>
      </c>
    </row>
  </sheetData>
  <scenarios current="1" show="0" sqref="B16">
    <scenario name="Worst Case 1" locked="1" count="6" user="HN">
      <inputCells r="B2" val="12400" numFmtId="164"/>
      <inputCells r="B3" val="10200" numFmtId="164"/>
      <inputCells r="B4" val="11500" numFmtId="164"/>
      <inputCells r="B5" val="5400" numFmtId="164"/>
      <inputCells r="B6" val="9400" numFmtId="164"/>
      <inputCells r="B7" val="10400" numFmtId="164"/>
    </scenario>
    <scenario name="Worst Case 2" locked="1" count="6" user="HN" comment="Erstellt von HN am 28.02.2013">
      <inputCells r="B2" val="10100" numFmtId="164"/>
      <inputCells r="B3" val="8300" numFmtId="164"/>
      <inputCells r="B4" val="9300" numFmtId="164"/>
      <inputCells r="B5" val="4400" numFmtId="164"/>
      <inputCells r="B6" val="7600" numFmtId="164"/>
      <inputCells r="B7" val="8400" numFmtId="164"/>
    </scenario>
    <scenario name="Best Case 1" locked="1" count="6" user="HN" comment="Erstellt von HN am 28.02.2013">
      <inputCells r="B2" val="6000" numFmtId="164"/>
      <inputCells r="B3" val="5000" numFmtId="164"/>
      <inputCells r="B4" val="5540" numFmtId="164"/>
      <inputCells r="B5" val="2600" numFmtId="164"/>
      <inputCells r="B6" val="4500" numFmtId="164"/>
      <inputCells r="B7" val="5000" numFmtId="164"/>
    </scenario>
    <scenario name="Best Case 2" locked="1" count="6" user="HN" comment="Erstellt von HN am 28.02.2013">
      <inputCells r="B2" val="4800" numFmtId="164"/>
      <inputCells r="B3" val="4000" numFmtId="164"/>
      <inputCells r="B4" val="4500" numFmtId="164"/>
      <inputCells r="B5" val="2100" numFmtId="164"/>
      <inputCells r="B6" val="3600" numFmtId="164"/>
      <inputCells r="B7" val="4100" numFmtId="164"/>
    </scenario>
  </scenarios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19</vt:i4>
      </vt:variant>
    </vt:vector>
  </HeadingPairs>
  <TitlesOfParts>
    <vt:vector size="22" baseType="lpstr">
      <vt:lpstr>Cover</vt:lpstr>
      <vt:lpstr>Kalkulation Stückzahlen</vt:lpstr>
      <vt:lpstr>Kalkulation Einzelkosten</vt:lpstr>
      <vt:lpstr>'Kalkulation Stückzahlen'!Einzelkosten</vt:lpstr>
      <vt:lpstr>Einzelkosten</vt:lpstr>
      <vt:lpstr>'Kalkulation Stückzahlen'!Gesamtkosten</vt:lpstr>
      <vt:lpstr>Gesamtkosten</vt:lpstr>
      <vt:lpstr>'Kalkulation Stückzahlen'!Gewinn</vt:lpstr>
      <vt:lpstr>Gewinn</vt:lpstr>
      <vt:lpstr>'Kalkulation Stückzahlen'!GewinnProzent</vt:lpstr>
      <vt:lpstr>GewinnProzent</vt:lpstr>
      <vt:lpstr>'Kalkulation Stückzahlen'!Herstellpreis</vt:lpstr>
      <vt:lpstr>Herstellpreis</vt:lpstr>
      <vt:lpstr>MWSProzent</vt:lpstr>
      <vt:lpstr>'Kalkulation Stückzahlen'!MWSteuer</vt:lpstr>
      <vt:lpstr>MWSteuer</vt:lpstr>
      <vt:lpstr>'Kalkulation Stückzahlen'!Nettopreis</vt:lpstr>
      <vt:lpstr>Nettopreis</vt:lpstr>
      <vt:lpstr>'Kalkulation Stückzahlen'!Stückzahl</vt:lpstr>
      <vt:lpstr>Stückzahl</vt:lpstr>
      <vt:lpstr>'Kalkulation Stückzahlen'!Verkaufspreis</vt:lpstr>
      <vt:lpstr>Verkaufspreis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HN</dc:creator>
  <cp:lastModifiedBy>Harald Nahrstedt</cp:lastModifiedBy>
  <dcterms:created xsi:type="dcterms:W3CDTF">2013-02-28T07:48:18Z</dcterms:created>
  <dcterms:modified xsi:type="dcterms:W3CDTF">2026-05-16T22:28:02Z</dcterms:modified>
</cp:coreProperties>
</file>