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E38D7E61-6D64-44FB-B5AD-58B53157C96A}" xr6:coauthVersionLast="47" xr6:coauthVersionMax="47" xr10:uidLastSave="{00000000-0000-0000-0000-000000000000}"/>
  <bookViews>
    <workbookView xWindow="-21720" yWindow="-7155" windowWidth="21840" windowHeight="13140" xr2:uid="{65AA8D4D-A2F5-4B63-B9E8-8A85FD7C06FE}"/>
  </bookViews>
  <sheets>
    <sheet name="Cover" sheetId="2" r:id="rId1"/>
    <sheet name="Ausflusszeit" sheetId="1" r:id="rId2"/>
  </sheets>
  <externalReferences>
    <externalReference r:id="rId3"/>
  </externalReferences>
  <definedNames>
    <definedName name="A">Ausflusszeit!$B$1</definedName>
    <definedName name="Anzahl">'[1]Konstante Zugspannung'!$C$6</definedName>
    <definedName name="D">Ausflusszeit!$B$5</definedName>
    <definedName name="Dichte">'[1]Konstante Zugspannung'!$C$4</definedName>
    <definedName name="dx">Ausflusszeit!$B$7</definedName>
    <definedName name="Grundfläche">'[1]Konstante Zugspannung'!$C$2</definedName>
    <definedName name="h">Ausflusszeit!$B$2</definedName>
    <definedName name="k">Ausflusszeit!$B$8</definedName>
    <definedName name="Länge">'[1]Konstante Zugspannung'!$C$3</definedName>
    <definedName name="n">Ausflusszeit!$B$4</definedName>
    <definedName name="u">Ausflusszeit!$B$3</definedName>
    <definedName name="Zugspannung">'[1]Konstante Zugspannung'!$C$5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1" l="1"/>
  <c r="B8" i="1"/>
  <c r="B7" i="1"/>
  <c r="F2" i="1" l="1"/>
  <c r="E2" i="1"/>
  <c r="I2" i="1" s="1"/>
  <c r="J2" i="1" s="1"/>
  <c r="H2" i="1"/>
  <c r="D3" i="1"/>
  <c r="K2" i="1"/>
  <c r="L2" i="1" s="1"/>
  <c r="F3" i="1" l="1"/>
  <c r="E3" i="1"/>
  <c r="D4" i="1"/>
  <c r="G2" i="1"/>
  <c r="M2" i="1"/>
  <c r="N2" i="1" s="1"/>
  <c r="O2" i="1" s="1"/>
  <c r="E4" i="1" l="1"/>
  <c r="F4" i="1"/>
  <c r="H3" i="1"/>
  <c r="K3" i="1"/>
  <c r="L3" i="1" s="1"/>
  <c r="D5" i="1"/>
  <c r="G3" i="1"/>
  <c r="M3" i="1"/>
  <c r="N3" i="1" s="1"/>
  <c r="O3" i="1" s="1"/>
  <c r="I3" i="1"/>
  <c r="J3" i="1" s="1"/>
  <c r="E5" i="1" l="1"/>
  <c r="F5" i="1"/>
  <c r="G4" i="1"/>
  <c r="I4" i="1"/>
  <c r="J4" i="1" s="1"/>
  <c r="M4" i="1"/>
  <c r="N4" i="1" s="1"/>
  <c r="O4" i="1" s="1"/>
  <c r="H4" i="1"/>
  <c r="K4" i="1"/>
  <c r="L4" i="1" s="1"/>
  <c r="D6" i="1"/>
  <c r="E6" i="1" l="1"/>
  <c r="F6" i="1"/>
  <c r="D7" i="1"/>
  <c r="H5" i="1"/>
  <c r="K5" i="1"/>
  <c r="L5" i="1" s="1"/>
  <c r="G5" i="1"/>
  <c r="I5" i="1"/>
  <c r="J5" i="1" s="1"/>
  <c r="M5" i="1"/>
  <c r="N5" i="1" s="1"/>
  <c r="O5" i="1" s="1"/>
  <c r="E7" i="1" l="1"/>
  <c r="F7" i="1"/>
  <c r="D8" i="1"/>
  <c r="H6" i="1"/>
  <c r="K6" i="1"/>
  <c r="L6" i="1" s="1"/>
  <c r="I6" i="1"/>
  <c r="J6" i="1" s="1"/>
  <c r="G6" i="1"/>
  <c r="M6" i="1"/>
  <c r="N6" i="1" s="1"/>
  <c r="O6" i="1" s="1"/>
  <c r="E8" i="1" l="1"/>
  <c r="F8" i="1"/>
  <c r="K7" i="1"/>
  <c r="L7" i="1" s="1"/>
  <c r="H7" i="1"/>
  <c r="D9" i="1"/>
  <c r="I7" i="1"/>
  <c r="J7" i="1" s="1"/>
  <c r="G7" i="1"/>
  <c r="M7" i="1"/>
  <c r="N7" i="1" s="1"/>
  <c r="O7" i="1" s="1"/>
  <c r="E9" i="1" l="1"/>
  <c r="F9" i="1"/>
  <c r="D10" i="1"/>
  <c r="G8" i="1"/>
  <c r="I8" i="1"/>
  <c r="J8" i="1" s="1"/>
  <c r="M8" i="1"/>
  <c r="N8" i="1" s="1"/>
  <c r="O8" i="1" s="1"/>
  <c r="K8" i="1"/>
  <c r="L8" i="1" s="1"/>
  <c r="H8" i="1"/>
  <c r="E10" i="1" l="1"/>
  <c r="F10" i="1"/>
  <c r="D11" i="1"/>
  <c r="K9" i="1"/>
  <c r="L9" i="1" s="1"/>
  <c r="H9" i="1"/>
  <c r="I9" i="1"/>
  <c r="J9" i="1" s="1"/>
  <c r="G9" i="1"/>
  <c r="M9" i="1"/>
  <c r="N9" i="1" s="1"/>
  <c r="O9" i="1" s="1"/>
  <c r="E11" i="1" l="1"/>
  <c r="F11" i="1"/>
  <c r="M10" i="1"/>
  <c r="N10" i="1" s="1"/>
  <c r="O10" i="1" s="1"/>
  <c r="H10" i="1"/>
  <c r="K10" i="1"/>
  <c r="L10" i="1" s="1"/>
  <c r="D12" i="1"/>
  <c r="G10" i="1"/>
  <c r="I10" i="1"/>
  <c r="J10" i="1" s="1"/>
  <c r="E12" i="1" l="1"/>
  <c r="F12" i="1"/>
  <c r="G11" i="1"/>
  <c r="I11" i="1"/>
  <c r="J11" i="1" s="1"/>
  <c r="M11" i="1"/>
  <c r="N11" i="1" s="1"/>
  <c r="O11" i="1" s="1"/>
  <c r="K11" i="1"/>
  <c r="L11" i="1" s="1"/>
  <c r="H11" i="1"/>
  <c r="D13" i="1"/>
  <c r="E13" i="1" l="1"/>
  <c r="F13" i="1"/>
  <c r="H12" i="1"/>
  <c r="K12" i="1"/>
  <c r="L12" i="1" s="1"/>
  <c r="D14" i="1"/>
  <c r="G12" i="1"/>
  <c r="I12" i="1"/>
  <c r="J12" i="1" s="1"/>
  <c r="M12" i="1"/>
  <c r="N12" i="1" s="1"/>
  <c r="O12" i="1" s="1"/>
  <c r="F14" i="1" l="1"/>
  <c r="E14" i="1"/>
  <c r="G13" i="1"/>
  <c r="I13" i="1"/>
  <c r="J13" i="1" s="1"/>
  <c r="M13" i="1"/>
  <c r="N13" i="1" s="1"/>
  <c r="O13" i="1" s="1"/>
  <c r="D15" i="1"/>
  <c r="H13" i="1"/>
  <c r="K13" i="1"/>
  <c r="L13" i="1" s="1"/>
  <c r="E15" i="1" l="1"/>
  <c r="F15" i="1"/>
  <c r="I14" i="1"/>
  <c r="J14" i="1" s="1"/>
  <c r="G14" i="1"/>
  <c r="M14" i="1"/>
  <c r="N14" i="1" s="1"/>
  <c r="O14" i="1" s="1"/>
  <c r="H14" i="1"/>
  <c r="K14" i="1"/>
  <c r="L14" i="1" s="1"/>
  <c r="D16" i="1"/>
  <c r="E16" i="1" l="1"/>
  <c r="F16" i="1"/>
  <c r="M15" i="1"/>
  <c r="N15" i="1" s="1"/>
  <c r="O15" i="1" s="1"/>
  <c r="K15" i="1"/>
  <c r="L15" i="1" s="1"/>
  <c r="H15" i="1"/>
  <c r="D17" i="1"/>
  <c r="I15" i="1"/>
  <c r="J15" i="1" s="1"/>
  <c r="G15" i="1"/>
  <c r="E17" i="1" l="1"/>
  <c r="F17" i="1"/>
  <c r="I16" i="1"/>
  <c r="J16" i="1" s="1"/>
  <c r="G16" i="1"/>
  <c r="M16" i="1"/>
  <c r="N16" i="1" s="1"/>
  <c r="O16" i="1" s="1"/>
  <c r="H16" i="1"/>
  <c r="K16" i="1"/>
  <c r="L16" i="1" s="1"/>
  <c r="D18" i="1"/>
  <c r="F18" i="1" l="1"/>
  <c r="E18" i="1"/>
  <c r="H17" i="1"/>
  <c r="K17" i="1"/>
  <c r="L17" i="1" s="1"/>
  <c r="D19" i="1"/>
  <c r="I17" i="1"/>
  <c r="J17" i="1" s="1"/>
  <c r="G17" i="1"/>
  <c r="M17" i="1"/>
  <c r="N17" i="1" s="1"/>
  <c r="O17" i="1" s="1"/>
  <c r="E19" i="1" l="1"/>
  <c r="F19" i="1"/>
  <c r="D20" i="1"/>
  <c r="I18" i="1"/>
  <c r="J18" i="1" s="1"/>
  <c r="G18" i="1"/>
  <c r="M18" i="1"/>
  <c r="N18" i="1" s="1"/>
  <c r="O18" i="1" s="1"/>
  <c r="K18" i="1"/>
  <c r="L18" i="1" s="1"/>
  <c r="H18" i="1"/>
  <c r="E20" i="1" l="1"/>
  <c r="F20" i="1"/>
  <c r="H19" i="1"/>
  <c r="K19" i="1"/>
  <c r="L19" i="1" s="1"/>
  <c r="D21" i="1"/>
  <c r="I19" i="1"/>
  <c r="J19" i="1" s="1"/>
  <c r="M19" i="1"/>
  <c r="N19" i="1" s="1"/>
  <c r="O19" i="1" s="1"/>
  <c r="G19" i="1"/>
  <c r="E21" i="1" l="1"/>
  <c r="F21" i="1"/>
  <c r="D22" i="1"/>
  <c r="G20" i="1"/>
  <c r="I20" i="1"/>
  <c r="J20" i="1" s="1"/>
  <c r="M20" i="1"/>
  <c r="N20" i="1" s="1"/>
  <c r="O20" i="1" s="1"/>
  <c r="K20" i="1"/>
  <c r="L20" i="1" s="1"/>
  <c r="H20" i="1"/>
  <c r="F22" i="1" l="1"/>
  <c r="E22" i="1"/>
  <c r="H21" i="1"/>
  <c r="K21" i="1"/>
  <c r="L21" i="1" s="1"/>
  <c r="D23" i="1"/>
  <c r="G21" i="1"/>
  <c r="I21" i="1"/>
  <c r="J21" i="1" s="1"/>
  <c r="M21" i="1"/>
  <c r="N21" i="1" s="1"/>
  <c r="O21" i="1" s="1"/>
  <c r="E23" i="1" l="1"/>
  <c r="F23" i="1"/>
  <c r="D24" i="1"/>
  <c r="I22" i="1"/>
  <c r="J22" i="1" s="1"/>
  <c r="G22" i="1"/>
  <c r="M22" i="1"/>
  <c r="N22" i="1" s="1"/>
  <c r="O22" i="1" s="1"/>
  <c r="K22" i="1"/>
  <c r="L22" i="1" s="1"/>
  <c r="H22" i="1"/>
  <c r="E24" i="1" l="1"/>
  <c r="F24" i="1"/>
  <c r="K23" i="1"/>
  <c r="L23" i="1" s="1"/>
  <c r="H23" i="1"/>
  <c r="D25" i="1"/>
  <c r="I23" i="1"/>
  <c r="J23" i="1" s="1"/>
  <c r="G23" i="1"/>
  <c r="M23" i="1"/>
  <c r="N23" i="1" s="1"/>
  <c r="O23" i="1" s="1"/>
  <c r="E25" i="1" l="1"/>
  <c r="F25" i="1"/>
  <c r="G24" i="1"/>
  <c r="I24" i="1"/>
  <c r="J24" i="1" s="1"/>
  <c r="M24" i="1"/>
  <c r="N24" i="1" s="1"/>
  <c r="O24" i="1" s="1"/>
  <c r="D26" i="1"/>
  <c r="H24" i="1"/>
  <c r="K24" i="1"/>
  <c r="L24" i="1" s="1"/>
  <c r="E26" i="1" l="1"/>
  <c r="F26" i="1"/>
  <c r="I25" i="1"/>
  <c r="J25" i="1" s="1"/>
  <c r="G25" i="1"/>
  <c r="M25" i="1"/>
  <c r="N25" i="1" s="1"/>
  <c r="O25" i="1" s="1"/>
  <c r="K25" i="1"/>
  <c r="L25" i="1" s="1"/>
  <c r="H25" i="1"/>
  <c r="D27" i="1"/>
  <c r="E27" i="1" l="1"/>
  <c r="F27" i="1"/>
  <c r="D28" i="1"/>
  <c r="M26" i="1"/>
  <c r="N26" i="1" s="1"/>
  <c r="O26" i="1" s="1"/>
  <c r="K26" i="1"/>
  <c r="L26" i="1" s="1"/>
  <c r="H26" i="1"/>
  <c r="I26" i="1"/>
  <c r="J26" i="1" s="1"/>
  <c r="G26" i="1"/>
  <c r="E28" i="1" l="1"/>
  <c r="F28" i="1"/>
  <c r="D29" i="1"/>
  <c r="K27" i="1"/>
  <c r="L27" i="1" s="1"/>
  <c r="H27" i="1"/>
  <c r="G27" i="1"/>
  <c r="I27" i="1"/>
  <c r="J27" i="1" s="1"/>
  <c r="M27" i="1"/>
  <c r="N27" i="1" s="1"/>
  <c r="O27" i="1" s="1"/>
  <c r="E29" i="1" l="1"/>
  <c r="F29" i="1"/>
  <c r="D30" i="1"/>
  <c r="K28" i="1"/>
  <c r="L28" i="1" s="1"/>
  <c r="H28" i="1"/>
  <c r="I28" i="1"/>
  <c r="J28" i="1" s="1"/>
  <c r="G28" i="1"/>
  <c r="M28" i="1"/>
  <c r="N28" i="1" s="1"/>
  <c r="O28" i="1" s="1"/>
  <c r="E30" i="1" l="1"/>
  <c r="F30" i="1"/>
  <c r="H29" i="1"/>
  <c r="K29" i="1"/>
  <c r="L29" i="1" s="1"/>
  <c r="D31" i="1"/>
  <c r="I29" i="1"/>
  <c r="J29" i="1" s="1"/>
  <c r="G29" i="1"/>
  <c r="M29" i="1"/>
  <c r="N29" i="1" s="1"/>
  <c r="O29" i="1" s="1"/>
  <c r="E31" i="1" l="1"/>
  <c r="F31" i="1"/>
  <c r="D32" i="1"/>
  <c r="G30" i="1"/>
  <c r="I30" i="1"/>
  <c r="J30" i="1" s="1"/>
  <c r="M30" i="1"/>
  <c r="N30" i="1" s="1"/>
  <c r="O30" i="1" s="1"/>
  <c r="H30" i="1"/>
  <c r="K30" i="1"/>
  <c r="L30" i="1" s="1"/>
  <c r="E32" i="1" l="1"/>
  <c r="F32" i="1"/>
  <c r="M31" i="1"/>
  <c r="N31" i="1" s="1"/>
  <c r="O31" i="1" s="1"/>
  <c r="H31" i="1"/>
  <c r="K31" i="1"/>
  <c r="L31" i="1" s="1"/>
  <c r="D33" i="1"/>
  <c r="I31" i="1"/>
  <c r="J31" i="1" s="1"/>
  <c r="G31" i="1"/>
  <c r="E33" i="1" l="1"/>
  <c r="F33" i="1"/>
  <c r="I32" i="1"/>
  <c r="J32" i="1" s="1"/>
  <c r="G32" i="1"/>
  <c r="M32" i="1"/>
  <c r="N32" i="1" s="1"/>
  <c r="O32" i="1" s="1"/>
  <c r="H32" i="1"/>
  <c r="K32" i="1"/>
  <c r="L32" i="1" s="1"/>
  <c r="D34" i="1"/>
  <c r="E34" i="1" l="1"/>
  <c r="F34" i="1"/>
  <c r="G33" i="1"/>
  <c r="I33" i="1"/>
  <c r="J33" i="1" s="1"/>
  <c r="M33" i="1"/>
  <c r="N33" i="1" s="1"/>
  <c r="O33" i="1" s="1"/>
  <c r="K33" i="1"/>
  <c r="L33" i="1" s="1"/>
  <c r="H33" i="1"/>
  <c r="D35" i="1"/>
  <c r="E35" i="1" l="1"/>
  <c r="F35" i="1"/>
  <c r="K34" i="1"/>
  <c r="L34" i="1" s="1"/>
  <c r="H34" i="1"/>
  <c r="D36" i="1"/>
  <c r="I34" i="1"/>
  <c r="J34" i="1" s="1"/>
  <c r="M34" i="1"/>
  <c r="N34" i="1" s="1"/>
  <c r="O34" i="1" s="1"/>
  <c r="G34" i="1"/>
  <c r="E36" i="1" l="1"/>
  <c r="F36" i="1"/>
  <c r="I35" i="1"/>
  <c r="J35" i="1" s="1"/>
  <c r="G35" i="1"/>
  <c r="D37" i="1"/>
  <c r="M35" i="1"/>
  <c r="N35" i="1" s="1"/>
  <c r="O35" i="1" s="1"/>
  <c r="H35" i="1"/>
  <c r="K35" i="1"/>
  <c r="L35" i="1" s="1"/>
  <c r="E37" i="1" l="1"/>
  <c r="F37" i="1"/>
  <c r="D38" i="1"/>
  <c r="I36" i="1"/>
  <c r="J36" i="1" s="1"/>
  <c r="G36" i="1"/>
  <c r="M36" i="1"/>
  <c r="N36" i="1" s="1"/>
  <c r="O36" i="1" s="1"/>
  <c r="H36" i="1"/>
  <c r="K36" i="1"/>
  <c r="L36" i="1" s="1"/>
  <c r="F38" i="1" l="1"/>
  <c r="E38" i="1"/>
  <c r="M37" i="1"/>
  <c r="N37" i="1" s="1"/>
  <c r="O37" i="1" s="1"/>
  <c r="H37" i="1"/>
  <c r="K37" i="1"/>
  <c r="L37" i="1" s="1"/>
  <c r="D39" i="1"/>
  <c r="I37" i="1"/>
  <c r="J37" i="1" s="1"/>
  <c r="G37" i="1"/>
  <c r="E39" i="1" l="1"/>
  <c r="F39" i="1"/>
  <c r="I38" i="1"/>
  <c r="J38" i="1" s="1"/>
  <c r="G38" i="1"/>
  <c r="M38" i="1"/>
  <c r="N38" i="1" s="1"/>
  <c r="O38" i="1" s="1"/>
  <c r="H38" i="1"/>
  <c r="K38" i="1"/>
  <c r="L38" i="1" s="1"/>
  <c r="D40" i="1"/>
  <c r="E40" i="1" l="1"/>
  <c r="F40" i="1"/>
  <c r="H39" i="1"/>
  <c r="K39" i="1"/>
  <c r="L39" i="1" s="1"/>
  <c r="M39" i="1"/>
  <c r="N39" i="1" s="1"/>
  <c r="O39" i="1" s="1"/>
  <c r="G39" i="1"/>
  <c r="I39" i="1"/>
  <c r="J39" i="1" s="1"/>
  <c r="D41" i="1"/>
  <c r="E41" i="1" l="1"/>
  <c r="F41" i="1"/>
  <c r="H40" i="1"/>
  <c r="K40" i="1"/>
  <c r="L40" i="1" s="1"/>
  <c r="I40" i="1"/>
  <c r="J40" i="1" s="1"/>
  <c r="G40" i="1"/>
  <c r="M40" i="1"/>
  <c r="N40" i="1" s="1"/>
  <c r="O40" i="1" s="1"/>
  <c r="D42" i="1"/>
  <c r="F42" i="1" l="1"/>
  <c r="E42" i="1"/>
  <c r="D43" i="1"/>
  <c r="I41" i="1"/>
  <c r="J41" i="1" s="1"/>
  <c r="M41" i="1"/>
  <c r="N41" i="1" s="1"/>
  <c r="O41" i="1" s="1"/>
  <c r="G41" i="1"/>
  <c r="H41" i="1"/>
  <c r="K41" i="1"/>
  <c r="L41" i="1" s="1"/>
  <c r="E43" i="1" l="1"/>
  <c r="F43" i="1"/>
  <c r="H42" i="1"/>
  <c r="K42" i="1"/>
  <c r="L42" i="1" s="1"/>
  <c r="D44" i="1"/>
  <c r="I42" i="1"/>
  <c r="J42" i="1" s="1"/>
  <c r="G42" i="1"/>
  <c r="M42" i="1"/>
  <c r="N42" i="1" s="1"/>
  <c r="O42" i="1" s="1"/>
  <c r="E44" i="1" l="1"/>
  <c r="F44" i="1"/>
  <c r="D45" i="1"/>
  <c r="I43" i="1"/>
  <c r="J43" i="1" s="1"/>
  <c r="G43" i="1"/>
  <c r="M43" i="1"/>
  <c r="N43" i="1" s="1"/>
  <c r="O43" i="1" s="1"/>
  <c r="H43" i="1"/>
  <c r="K43" i="1"/>
  <c r="L43" i="1" s="1"/>
  <c r="E45" i="1" l="1"/>
  <c r="F45" i="1"/>
  <c r="H44" i="1"/>
  <c r="K44" i="1"/>
  <c r="L44" i="1" s="1"/>
  <c r="D46" i="1"/>
  <c r="I44" i="1"/>
  <c r="J44" i="1" s="1"/>
  <c r="G44" i="1"/>
  <c r="M44" i="1"/>
  <c r="N44" i="1" s="1"/>
  <c r="O44" i="1" s="1"/>
  <c r="F46" i="1" l="1"/>
  <c r="E46" i="1"/>
  <c r="D47" i="1"/>
  <c r="I45" i="1"/>
  <c r="J45" i="1" s="1"/>
  <c r="G45" i="1"/>
  <c r="M45" i="1"/>
  <c r="N45" i="1" s="1"/>
  <c r="O45" i="1" s="1"/>
  <c r="K45" i="1"/>
  <c r="L45" i="1" s="1"/>
  <c r="H45" i="1"/>
  <c r="E47" i="1" l="1"/>
  <c r="F47" i="1"/>
  <c r="H46" i="1"/>
  <c r="K46" i="1"/>
  <c r="L46" i="1" s="1"/>
  <c r="D48" i="1"/>
  <c r="M46" i="1"/>
  <c r="N46" i="1" s="1"/>
  <c r="O46" i="1" s="1"/>
  <c r="G46" i="1"/>
  <c r="I46" i="1"/>
  <c r="J46" i="1" s="1"/>
  <c r="E48" i="1" l="1"/>
  <c r="F48" i="1"/>
  <c r="D49" i="1"/>
  <c r="M47" i="1"/>
  <c r="N47" i="1" s="1"/>
  <c r="O47" i="1" s="1"/>
  <c r="G47" i="1"/>
  <c r="I47" i="1"/>
  <c r="J47" i="1" s="1"/>
  <c r="K47" i="1"/>
  <c r="L47" i="1" s="1"/>
  <c r="H47" i="1"/>
  <c r="E49" i="1" l="1"/>
  <c r="F49" i="1"/>
  <c r="M48" i="1"/>
  <c r="N48" i="1" s="1"/>
  <c r="O48" i="1" s="1"/>
  <c r="K48" i="1"/>
  <c r="L48" i="1" s="1"/>
  <c r="H48" i="1"/>
  <c r="D50" i="1"/>
  <c r="I48" i="1"/>
  <c r="J48" i="1" s="1"/>
  <c r="G48" i="1"/>
  <c r="F50" i="1" l="1"/>
  <c r="E50" i="1"/>
  <c r="I49" i="1"/>
  <c r="J49" i="1" s="1"/>
  <c r="G49" i="1"/>
  <c r="M49" i="1"/>
  <c r="N49" i="1" s="1"/>
  <c r="O49" i="1" s="1"/>
  <c r="H49" i="1"/>
  <c r="K49" i="1"/>
  <c r="L49" i="1" s="1"/>
  <c r="K50" i="1" l="1"/>
  <c r="L50" i="1" s="1"/>
  <c r="H50" i="1"/>
  <c r="G50" i="1"/>
  <c r="I50" i="1"/>
  <c r="J50" i="1" s="1"/>
  <c r="M50" i="1"/>
  <c r="N50" i="1" s="1"/>
  <c r="O50" i="1" s="1"/>
</calcChain>
</file>

<file path=xl/sharedStrings.xml><?xml version="1.0" encoding="utf-8"?>
<sst xmlns="http://schemas.openxmlformats.org/spreadsheetml/2006/main" count="31" uniqueCount="31">
  <si>
    <t>A [mm² ]</t>
  </si>
  <si>
    <t>x [mm]</t>
  </si>
  <si>
    <t>y1</t>
  </si>
  <si>
    <t>y2</t>
  </si>
  <si>
    <t>h [mm]</t>
  </si>
  <si>
    <t>u [mm]</t>
  </si>
  <si>
    <t>n</t>
  </si>
  <si>
    <t>k</t>
  </si>
  <si>
    <t>dx</t>
  </si>
  <si>
    <t>Ax1</t>
  </si>
  <si>
    <t>Ax2</t>
  </si>
  <si>
    <t>dt1</t>
  </si>
  <si>
    <t>t1</t>
  </si>
  <si>
    <t>dt2</t>
  </si>
  <si>
    <t>t2</t>
  </si>
  <si>
    <t>Ax</t>
  </si>
  <si>
    <t>t</t>
  </si>
  <si>
    <t>dt [s]</t>
  </si>
  <si>
    <t xml:space="preserve">D </t>
  </si>
  <si>
    <t>Excel in Perfektion</t>
  </si>
  <si>
    <t>Kapitel</t>
  </si>
  <si>
    <t>Thema</t>
  </si>
  <si>
    <t>Inhalt</t>
  </si>
  <si>
    <t>Version</t>
  </si>
  <si>
    <t>Autor</t>
  </si>
  <si>
    <t>Harald Nahrstedt</t>
  </si>
  <si>
    <t>Letzte Bearbeitung</t>
  </si>
  <si>
    <t>Springer Vieweg Verlag</t>
  </si>
  <si>
    <t>Ausflusszeit</t>
  </si>
  <si>
    <t>5.0</t>
  </si>
  <si>
    <t>Lösungen finden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</si>
</sst>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2" fillId="0" borderId="0"/>
  </cellStyleXfs>
  <cellXfs count="18">
    <xf numFmtId="0" fontId="0" fillId="0" borderId="0" xfId="0"/>
    <xf numFmtId="0" fontId="5" fillId="2" borderId="0" xfId="1" applyFont="1" applyFill="1"/>
    <xf numFmtId="0" fontId="3" fillId="0" borderId="0" xfId="2" applyFont="1"/>
    <xf numFmtId="0" fontId="5" fillId="2" borderId="0" xfId="1" applyFont="1" applyFill="1" applyAlignment="1">
      <alignment horizontal="center"/>
    </xf>
    <xf numFmtId="0" fontId="3" fillId="3" borderId="0" xfId="2" applyFont="1" applyFill="1"/>
    <xf numFmtId="0" fontId="3" fillId="3" borderId="0" xfId="2" applyFont="1" applyFill="1" applyAlignment="1">
      <alignment horizontal="right"/>
    </xf>
    <xf numFmtId="0" fontId="3" fillId="0" borderId="0" xfId="2" quotePrefix="1" applyFont="1" applyAlignment="1">
      <alignment horizontal="left" indent="1"/>
    </xf>
    <xf numFmtId="0" fontId="6" fillId="0" borderId="0" xfId="2" applyFont="1" applyAlignment="1">
      <alignment horizontal="left" indent="1"/>
    </xf>
    <xf numFmtId="0" fontId="3" fillId="0" borderId="0" xfId="2" applyFont="1" applyAlignment="1">
      <alignment horizontal="left" indent="1"/>
    </xf>
    <xf numFmtId="0" fontId="3" fillId="0" borderId="0" xfId="3" applyFont="1" applyAlignment="1">
      <alignment horizontal="left" indent="1"/>
    </xf>
    <xf numFmtId="0" fontId="3" fillId="0" borderId="0" xfId="1" applyFont="1" applyAlignment="1">
      <alignment horizontal="left" indent="1"/>
    </xf>
    <xf numFmtId="0" fontId="2" fillId="0" borderId="0" xfId="3" applyAlignment="1">
      <alignment horizontal="left" indent="1"/>
    </xf>
    <xf numFmtId="14" fontId="3" fillId="0" borderId="0" xfId="2" applyNumberFormat="1" applyFont="1" applyAlignment="1">
      <alignment horizontal="left" indent="1"/>
    </xf>
    <xf numFmtId="14" fontId="3" fillId="0" borderId="0" xfId="2" applyNumberFormat="1" applyFont="1" applyAlignment="1">
      <alignment horizontal="left"/>
    </xf>
    <xf numFmtId="0" fontId="3" fillId="4" borderId="0" xfId="1" applyFont="1" applyFill="1" applyAlignment="1">
      <alignment wrapText="1"/>
    </xf>
    <xf numFmtId="0" fontId="3" fillId="4" borderId="0" xfId="1" applyFont="1" applyFill="1" applyAlignment="1">
      <alignment horizontal="center" wrapText="1"/>
    </xf>
    <xf numFmtId="0" fontId="3" fillId="4" borderId="0" xfId="1" applyFont="1" applyFill="1"/>
    <xf numFmtId="0" fontId="1" fillId="0" borderId="0" xfId="2" applyFont="1" applyAlignment="1">
      <alignment horizontal="left" indent="1"/>
    </xf>
  </cellXfs>
  <cellStyles count="4">
    <cellStyle name="Standard" xfId="0" builtinId="0"/>
    <cellStyle name="Standard 2 2" xfId="1" xr:uid="{B25234BA-DC9F-4A62-A557-04EC88A82391}"/>
    <cellStyle name="Standard 4" xfId="3" xr:uid="{CE04DD56-02BE-4018-A3A1-E91888BA7795}"/>
    <cellStyle name="Standard 4 2" xfId="2" xr:uid="{96601262-B6BC-4614-931A-F7250180FC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Zeitverhalten</a:t>
            </a:r>
          </a:p>
        </c:rich>
      </c:tx>
      <c:layout>
        <c:manualLayout>
          <c:xMode val="edge"/>
          <c:yMode val="edge"/>
          <c:x val="0.32052562065006712"/>
          <c:y val="5.9391225905049798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Ausflusszeit!$D$2:$D$50</c:f>
              <c:numCache>
                <c:formatCode>General</c:formatCode>
                <c:ptCount val="49"/>
                <c:pt idx="0">
                  <c:v>400</c:v>
                </c:pt>
                <c:pt idx="1">
                  <c:v>392.2</c:v>
                </c:pt>
                <c:pt idx="2">
                  <c:v>384.4</c:v>
                </c:pt>
                <c:pt idx="3">
                  <c:v>376.59999999999997</c:v>
                </c:pt>
                <c:pt idx="4">
                  <c:v>368.79999999999995</c:v>
                </c:pt>
                <c:pt idx="5">
                  <c:v>360.99999999999994</c:v>
                </c:pt>
                <c:pt idx="6">
                  <c:v>353.19999999999993</c:v>
                </c:pt>
                <c:pt idx="7">
                  <c:v>345.39999999999992</c:v>
                </c:pt>
                <c:pt idx="8">
                  <c:v>337.59999999999991</c:v>
                </c:pt>
                <c:pt idx="9">
                  <c:v>329.7999999999999</c:v>
                </c:pt>
                <c:pt idx="10">
                  <c:v>321.99999999999989</c:v>
                </c:pt>
                <c:pt idx="11">
                  <c:v>314.19999999999987</c:v>
                </c:pt>
                <c:pt idx="12">
                  <c:v>306.39999999999986</c:v>
                </c:pt>
                <c:pt idx="13">
                  <c:v>298.59999999999985</c:v>
                </c:pt>
                <c:pt idx="14">
                  <c:v>290.79999999999984</c:v>
                </c:pt>
                <c:pt idx="15">
                  <c:v>282.99999999999983</c:v>
                </c:pt>
                <c:pt idx="16">
                  <c:v>275.19999999999982</c:v>
                </c:pt>
                <c:pt idx="17">
                  <c:v>267.39999999999981</c:v>
                </c:pt>
                <c:pt idx="18">
                  <c:v>259.5999999999998</c:v>
                </c:pt>
                <c:pt idx="19">
                  <c:v>251.79999999999978</c:v>
                </c:pt>
                <c:pt idx="20">
                  <c:v>243.99999999999977</c:v>
                </c:pt>
                <c:pt idx="21">
                  <c:v>236.19999999999976</c:v>
                </c:pt>
                <c:pt idx="22">
                  <c:v>228.39999999999975</c:v>
                </c:pt>
                <c:pt idx="23">
                  <c:v>220.59999999999974</c:v>
                </c:pt>
                <c:pt idx="24">
                  <c:v>212.79999999999973</c:v>
                </c:pt>
                <c:pt idx="25">
                  <c:v>204.99999999999972</c:v>
                </c:pt>
                <c:pt idx="26">
                  <c:v>197.1999999999997</c:v>
                </c:pt>
                <c:pt idx="27">
                  <c:v>189.39999999999969</c:v>
                </c:pt>
                <c:pt idx="28">
                  <c:v>181.59999999999968</c:v>
                </c:pt>
                <c:pt idx="29">
                  <c:v>173.79999999999967</c:v>
                </c:pt>
                <c:pt idx="30">
                  <c:v>165.99999999999966</c:v>
                </c:pt>
                <c:pt idx="31">
                  <c:v>158.19999999999965</c:v>
                </c:pt>
                <c:pt idx="32">
                  <c:v>150.39999999999964</c:v>
                </c:pt>
                <c:pt idx="33">
                  <c:v>142.59999999999962</c:v>
                </c:pt>
                <c:pt idx="34">
                  <c:v>134.79999999999961</c:v>
                </c:pt>
                <c:pt idx="35">
                  <c:v>126.99999999999962</c:v>
                </c:pt>
                <c:pt idx="36">
                  <c:v>119.19999999999962</c:v>
                </c:pt>
                <c:pt idx="37">
                  <c:v>111.39999999999962</c:v>
                </c:pt>
                <c:pt idx="38">
                  <c:v>103.59999999999962</c:v>
                </c:pt>
                <c:pt idx="39">
                  <c:v>95.799999999999628</c:v>
                </c:pt>
                <c:pt idx="40">
                  <c:v>87.999999999999631</c:v>
                </c:pt>
                <c:pt idx="41">
                  <c:v>80.199999999999633</c:v>
                </c:pt>
                <c:pt idx="42">
                  <c:v>72.399999999999636</c:v>
                </c:pt>
                <c:pt idx="43">
                  <c:v>64.599999999999639</c:v>
                </c:pt>
                <c:pt idx="44">
                  <c:v>56.799999999999642</c:v>
                </c:pt>
                <c:pt idx="45">
                  <c:v>48.999999999999645</c:v>
                </c:pt>
                <c:pt idx="46">
                  <c:v>41.199999999999648</c:v>
                </c:pt>
                <c:pt idx="47">
                  <c:v>33.39999999999965</c:v>
                </c:pt>
                <c:pt idx="48">
                  <c:v>25.59999999999965</c:v>
                </c:pt>
              </c:numCache>
            </c:numRef>
          </c:xVal>
          <c:yVal>
            <c:numRef>
              <c:f>Ausflusszeit!$N$2:$N$50</c:f>
              <c:numCache>
                <c:formatCode>General</c:formatCode>
                <c:ptCount val="49"/>
                <c:pt idx="0">
                  <c:v>34.819156044596369</c:v>
                </c:pt>
                <c:pt idx="1">
                  <c:v>34.481407010673486</c:v>
                </c:pt>
                <c:pt idx="2">
                  <c:v>34.147138714000782</c:v>
                </c:pt>
                <c:pt idx="3">
                  <c:v>33.816463126814192</c:v>
                </c:pt>
                <c:pt idx="4">
                  <c:v>33.489500612290477</c:v>
                </c:pt>
                <c:pt idx="5">
                  <c:v>33.166380772659892</c:v>
                </c:pt>
                <c:pt idx="6">
                  <c:v>32.847243403894247</c:v>
                </c:pt>
                <c:pt idx="7">
                  <c:v>32.532239573056941</c:v>
                </c:pt>
                <c:pt idx="8">
                  <c:v>32.221532837253591</c:v>
                </c:pt>
                <c:pt idx="9">
                  <c:v>31.915300626560494</c:v>
                </c:pt>
                <c:pt idx="10">
                  <c:v>31.61373581746733</c:v>
                </c:pt>
                <c:pt idx="11">
                  <c:v>31.31704852842595</c:v>
                </c:pt>
                <c:pt idx="12">
                  <c:v>31.025468175267225</c:v>
                </c:pt>
                <c:pt idx="13">
                  <c:v>30.739245831816046</c:v>
                </c:pt>
                <c:pt idx="14">
                  <c:v>30.458656950361171</c:v>
                </c:pt>
                <c:pt idx="15">
                  <c:v>30.184004508192135</c:v>
                </c:pt>
                <c:pt idx="16">
                  <c:v>29.915622660808872</c:v>
                </c:pt>
                <c:pt idx="17">
                  <c:v>29.653881000442816</c:v>
                </c:pt>
                <c:pt idx="18">
                  <c:v>29.399189541256515</c:v>
                </c:pt>
                <c:pt idx="19">
                  <c:v>29.152004581419906</c:v>
                </c:pt>
                <c:pt idx="20">
                  <c:v>28.912835629080327</c:v>
                </c:pt>
                <c:pt idx="21">
                  <c:v>28.6822536266017</c:v>
                </c:pt>
                <c:pt idx="22">
                  <c:v>28.460900768825191</c:v>
                </c:pt>
                <c:pt idx="23">
                  <c:v>28.24950229129492</c:v>
                </c:pt>
                <c:pt idx="24">
                  <c:v>28.048880710066612</c:v>
                </c:pt>
                <c:pt idx="25">
                  <c:v>27.859973135256741</c:v>
                </c:pt>
                <c:pt idx="26">
                  <c:v>27.683852469239078</c:v>
                </c:pt>
                <c:pt idx="27">
                  <c:v>27.521753556571447</c:v>
                </c:pt>
                <c:pt idx="28">
                  <c:v>27.375105704378925</c:v>
                </c:pt>
                <c:pt idx="29">
                  <c:v>27.245573480528261</c:v>
                </c:pt>
                <c:pt idx="30">
                  <c:v>27.135108384856494</c:v>
                </c:pt>
                <c:pt idx="31">
                  <c:v>27.046014971229816</c:v>
                </c:pt>
                <c:pt idx="32">
                  <c:v>26.981036423477878</c:v>
                </c:pt>
                <c:pt idx="33">
                  <c:v>26.943466691299236</c:v>
                </c:pt>
                <c:pt idx="34">
                  <c:v>26.937299453935761</c:v>
                </c:pt>
                <c:pt idx="35">
                  <c:v>26.967429031721583</c:v>
                </c:pt>
                <c:pt idx="36">
                  <c:v>27.039925984802679</c:v>
                </c:pt>
                <c:pt idx="37">
                  <c:v>27.16242241135382</c:v>
                </c:pt>
                <c:pt idx="38">
                  <c:v>27.344662301938591</c:v>
                </c:pt>
                <c:pt idx="39">
                  <c:v>27.599307142355475</c:v>
                </c:pt>
                <c:pt idx="40">
                  <c:v>27.943148857933252</c:v>
                </c:pt>
                <c:pt idx="41">
                  <c:v>28.398996988242089</c:v>
                </c:pt>
                <c:pt idx="42">
                  <c:v>28.998730766891388</c:v>
                </c:pt>
                <c:pt idx="43">
                  <c:v>29.788469606283705</c:v>
                </c:pt>
                <c:pt idx="44">
                  <c:v>30.837843443155698</c:v>
                </c:pt>
                <c:pt idx="45">
                  <c:v>32.257837519235039</c:v>
                </c:pt>
                <c:pt idx="46">
                  <c:v>34.238448073641955</c:v>
                </c:pt>
                <c:pt idx="47">
                  <c:v>37.138651171119797</c:v>
                </c:pt>
                <c:pt idx="48">
                  <c:v>41.743558669258128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FF-4401-A514-1C76AAFA3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8299464"/>
        <c:axId val="478306024"/>
      </c:scatterChart>
      <c:valAx>
        <c:axId val="478299464"/>
        <c:scaling>
          <c:orientation val="minMax"/>
          <c:max val="4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h [mm]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8306024"/>
        <c:crosses val="autoZero"/>
        <c:crossBetween val="midCat"/>
      </c:valAx>
      <c:valAx>
        <c:axId val="478306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dt [s]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82994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161926</xdr:colOff>
      <xdr:row>5</xdr:row>
      <xdr:rowOff>4762</xdr:rowOff>
    </xdr:from>
    <xdr:to>
      <xdr:col>10</xdr:col>
      <xdr:colOff>409575</xdr:colOff>
      <xdr:row>18</xdr:row>
      <xdr:rowOff>38100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497C1C7-AB5C-4AD6-8AB6-1769D6CBB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1_EigeneDaten\01_Technik\01_B&#252;cher\09_Excel%20in%20Perfektion\3.%20Auflage\50_Anwendungen\11-06_Zugsta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Konstante Zugspannung"/>
    </sheetNames>
    <sheetDataSet>
      <sheetData sheetId="0" refreshError="1"/>
      <sheetData sheetId="1">
        <row r="2">
          <cell r="C2">
            <v>0.2</v>
          </cell>
        </row>
        <row r="3">
          <cell r="C3">
            <v>0.5</v>
          </cell>
        </row>
        <row r="4">
          <cell r="C4">
            <v>7.8499999999999993E-3</v>
          </cell>
        </row>
        <row r="5">
          <cell r="C5">
            <v>0.01</v>
          </cell>
        </row>
        <row r="6">
          <cell r="C6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EB78-983A-4118-9E36-4E116585A1CC}">
  <dimension ref="B2:C21"/>
  <sheetViews>
    <sheetView showGridLines="0" tabSelected="1" workbookViewId="0">
      <selection activeCell="C17" sqref="C17"/>
    </sheetView>
  </sheetViews>
  <sheetFormatPr baseColWidth="10" defaultColWidth="11.44140625" defaultRowHeight="13.2" x14ac:dyDescent="0.25"/>
  <cols>
    <col min="1" max="1" width="3.88671875" style="2" customWidth="1"/>
    <col min="2" max="2" width="20.6640625" style="2" customWidth="1"/>
    <col min="3" max="3" width="29.109375" style="2" bestFit="1" customWidth="1"/>
    <col min="4" max="16384" width="11.44140625" style="2"/>
  </cols>
  <sheetData>
    <row r="2" spans="2:3" x14ac:dyDescent="0.25">
      <c r="B2" s="1"/>
    </row>
    <row r="3" spans="2:3" x14ac:dyDescent="0.25">
      <c r="B3" s="3" t="s">
        <v>19</v>
      </c>
    </row>
    <row r="4" spans="2:3" x14ac:dyDescent="0.25">
      <c r="B4" s="1"/>
    </row>
    <row r="5" spans="2:3" x14ac:dyDescent="0.25">
      <c r="B5" s="4"/>
    </row>
    <row r="6" spans="2:3" x14ac:dyDescent="0.25">
      <c r="B6" s="5" t="s">
        <v>20</v>
      </c>
      <c r="C6" s="6">
        <v>12</v>
      </c>
    </row>
    <row r="7" spans="2:3" x14ac:dyDescent="0.25">
      <c r="B7" s="5" t="s">
        <v>21</v>
      </c>
      <c r="C7" s="7" t="s">
        <v>30</v>
      </c>
    </row>
    <row r="8" spans="2:3" x14ac:dyDescent="0.25">
      <c r="B8" s="5"/>
      <c r="C8" s="8"/>
    </row>
    <row r="9" spans="2:3" x14ac:dyDescent="0.25">
      <c r="B9" s="5" t="s">
        <v>22</v>
      </c>
      <c r="C9" s="9" t="s">
        <v>28</v>
      </c>
    </row>
    <row r="10" spans="2:3" x14ac:dyDescent="0.25">
      <c r="B10" s="5"/>
      <c r="C10" s="8"/>
    </row>
    <row r="11" spans="2:3" x14ac:dyDescent="0.25">
      <c r="B11" s="5"/>
      <c r="C11" s="8"/>
    </row>
    <row r="12" spans="2:3" x14ac:dyDescent="0.25">
      <c r="B12" s="5"/>
      <c r="C12" s="10"/>
    </row>
    <row r="13" spans="2:3" x14ac:dyDescent="0.25">
      <c r="B13" s="5"/>
      <c r="C13" s="11"/>
    </row>
    <row r="14" spans="2:3" x14ac:dyDescent="0.25">
      <c r="B14" s="5"/>
      <c r="C14" s="10"/>
    </row>
    <row r="15" spans="2:3" x14ac:dyDescent="0.25">
      <c r="B15" s="5" t="s">
        <v>23</v>
      </c>
      <c r="C15" s="17" t="s">
        <v>29</v>
      </c>
    </row>
    <row r="16" spans="2:3" x14ac:dyDescent="0.25">
      <c r="B16" s="5" t="s">
        <v>24</v>
      </c>
      <c r="C16" s="8" t="s">
        <v>25</v>
      </c>
    </row>
    <row r="17" spans="2:3" x14ac:dyDescent="0.25">
      <c r="B17" s="5" t="s">
        <v>26</v>
      </c>
      <c r="C17" s="12">
        <v>46159</v>
      </c>
    </row>
    <row r="18" spans="2:3" x14ac:dyDescent="0.25">
      <c r="B18" s="5"/>
      <c r="C18" s="13"/>
    </row>
    <row r="19" spans="2:3" x14ac:dyDescent="0.25">
      <c r="B19" s="14"/>
    </row>
    <row r="20" spans="2:3" x14ac:dyDescent="0.25">
      <c r="B20" s="15" t="s">
        <v>27</v>
      </c>
    </row>
    <row r="21" spans="2:3" x14ac:dyDescent="0.25">
      <c r="B21" s="16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6D914-A082-482A-8C03-C834E15BD03F}">
  <sheetPr codeName="Tabelle6"/>
  <dimension ref="A1:O50"/>
  <sheetViews>
    <sheetView workbookViewId="0">
      <pane ySplit="1" topLeftCell="A2" activePane="bottomLeft" state="frozen"/>
      <selection pane="bottomLeft" activeCell="O3" sqref="O3"/>
    </sheetView>
  </sheetViews>
  <sheetFormatPr baseColWidth="10" defaultRowHeight="13.2" x14ac:dyDescent="0.25"/>
  <cols>
    <col min="2" max="2" width="9" customWidth="1"/>
    <col min="3" max="3" width="2.6640625" customWidth="1"/>
    <col min="4" max="4" width="6.88671875" bestFit="1" customWidth="1"/>
    <col min="5" max="5" width="12" bestFit="1" customWidth="1"/>
    <col min="6" max="10" width="13.88671875" customWidth="1"/>
    <col min="11" max="11" width="12" customWidth="1"/>
    <col min="12" max="14" width="12" bestFit="1" customWidth="1"/>
    <col min="15" max="15" width="12" customWidth="1"/>
  </cols>
  <sheetData>
    <row r="1" spans="1:15" x14ac:dyDescent="0.25">
      <c r="A1" t="s">
        <v>0</v>
      </c>
      <c r="B1">
        <v>10</v>
      </c>
      <c r="D1" t="s">
        <v>1</v>
      </c>
      <c r="E1" t="s">
        <v>9</v>
      </c>
      <c r="F1" t="s">
        <v>10</v>
      </c>
      <c r="G1" t="s">
        <v>2</v>
      </c>
      <c r="H1" t="s">
        <v>3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17</v>
      </c>
      <c r="O1" t="s">
        <v>16</v>
      </c>
    </row>
    <row r="2" spans="1:15" x14ac:dyDescent="0.25">
      <c r="A2" t="s">
        <v>4</v>
      </c>
      <c r="B2">
        <v>400</v>
      </c>
      <c r="D2">
        <f>h</f>
        <v>400</v>
      </c>
      <c r="E2">
        <f t="shared" ref="E2:E33" si="0">(D+D/h*D2)^2*PI()</f>
        <v>125663.70614359173</v>
      </c>
      <c r="F2">
        <f>(D+D/h*(D2-dx))^2*PI()</f>
        <v>123225.20977985697</v>
      </c>
      <c r="G2">
        <f>E2/SQRT(D2)</f>
        <v>6283.1853071795867</v>
      </c>
      <c r="H2">
        <f t="shared" ref="H2:H33" si="1">F2/(SQRT(D2-dx))</f>
        <v>6222.2258605001143</v>
      </c>
      <c r="I2">
        <f t="shared" ref="I2:I33" si="2">k*E2/SQRT(D2)*dx</f>
        <v>34.988471430637716</v>
      </c>
      <c r="J2">
        <f>I2</f>
        <v>34.988471430637716</v>
      </c>
      <c r="K2">
        <f t="shared" ref="K2:K33" si="3">k*F2/SQRT(D2-dx)*dx</f>
        <v>34.649013376434688</v>
      </c>
      <c r="L2">
        <f>K2</f>
        <v>34.649013376434688</v>
      </c>
      <c r="M2">
        <f>(E2+F2)/2</f>
        <v>124444.45796172434</v>
      </c>
      <c r="N2">
        <f t="shared" ref="N2:N33" si="4">k*M2/SQRT(D2-dx/2)*dx</f>
        <v>34.819156044596369</v>
      </c>
      <c r="O2">
        <f>N2</f>
        <v>34.819156044596369</v>
      </c>
    </row>
    <row r="3" spans="1:15" x14ac:dyDescent="0.25">
      <c r="A3" t="s">
        <v>5</v>
      </c>
      <c r="B3">
        <v>10</v>
      </c>
      <c r="D3">
        <f t="shared" ref="D3:D50" si="5">D2-dx</f>
        <v>392.2</v>
      </c>
      <c r="E3">
        <f t="shared" si="0"/>
        <v>123225.20977985697</v>
      </c>
      <c r="F3">
        <f t="shared" ref="F3:F33" si="6">(D+D/h*(D3-dx))^2*PI()</f>
        <v>120810.60522825275</v>
      </c>
      <c r="G3">
        <f>E3/SQRT(D3)</f>
        <v>6222.2258605001143</v>
      </c>
      <c r="H3">
        <f t="shared" si="1"/>
        <v>6161.881903624595</v>
      </c>
      <c r="I3">
        <f t="shared" si="2"/>
        <v>34.649013376434688</v>
      </c>
      <c r="J3">
        <f>J$2+I3</f>
        <v>69.637484807072411</v>
      </c>
      <c r="K3">
        <f t="shared" si="3"/>
        <v>34.31298273147852</v>
      </c>
      <c r="L3">
        <f>L$2+K3</f>
        <v>68.961996107913208</v>
      </c>
      <c r="M3">
        <f>(E3+F3)/2</f>
        <v>122017.90750405486</v>
      </c>
      <c r="N3">
        <f t="shared" si="4"/>
        <v>34.481407010673486</v>
      </c>
      <c r="O3">
        <f>O$2+N3</f>
        <v>69.300563055269862</v>
      </c>
    </row>
    <row r="4" spans="1:15" x14ac:dyDescent="0.25">
      <c r="A4" t="s">
        <v>6</v>
      </c>
      <c r="B4">
        <v>50</v>
      </c>
      <c r="D4">
        <f t="shared" si="5"/>
        <v>384.4</v>
      </c>
      <c r="E4">
        <f t="shared" si="0"/>
        <v>120810.60522825275</v>
      </c>
      <c r="F4">
        <f t="shared" si="6"/>
        <v>118419.89248877905</v>
      </c>
      <c r="G4">
        <f t="shared" ref="G4:G17" si="7">E4/SQRT(D4)</f>
        <v>6161.881903624595</v>
      </c>
      <c r="H4">
        <f t="shared" si="1"/>
        <v>6102.1728404787891</v>
      </c>
      <c r="I4">
        <f t="shared" si="2"/>
        <v>34.31298273147852</v>
      </c>
      <c r="J4">
        <f t="shared" ref="J4:J50" si="8">J$2+I4</f>
        <v>69.301454162116244</v>
      </c>
      <c r="K4">
        <f t="shared" si="3"/>
        <v>33.980487548240802</v>
      </c>
      <c r="L4">
        <f t="shared" ref="L4:L50" si="9">L$2+K4</f>
        <v>68.629500924675483</v>
      </c>
      <c r="M4">
        <f t="shared" ref="M4:M17" si="10">(E4+F4)/2</f>
        <v>119615.2488585159</v>
      </c>
      <c r="N4">
        <f t="shared" si="4"/>
        <v>34.147138714000782</v>
      </c>
      <c r="O4">
        <f t="shared" ref="O4:O50" si="11">O$2+N4</f>
        <v>68.966294758597144</v>
      </c>
    </row>
    <row r="5" spans="1:15" x14ac:dyDescent="0.25">
      <c r="A5" t="s">
        <v>18</v>
      </c>
      <c r="B5">
        <v>100</v>
      </c>
      <c r="D5">
        <f t="shared" si="5"/>
        <v>376.59999999999997</v>
      </c>
      <c r="E5">
        <f t="shared" si="0"/>
        <v>118419.89248877905</v>
      </c>
      <c r="F5">
        <f t="shared" si="6"/>
        <v>116053.07156143597</v>
      </c>
      <c r="G5">
        <f t="shared" si="7"/>
        <v>6102.1728404787891</v>
      </c>
      <c r="H5">
        <f t="shared" si="1"/>
        <v>6043.1195118947289</v>
      </c>
      <c r="I5">
        <f t="shared" si="2"/>
        <v>33.980487548240802</v>
      </c>
      <c r="J5">
        <f t="shared" si="8"/>
        <v>68.968958978878518</v>
      </c>
      <c r="K5">
        <f t="shared" si="3"/>
        <v>33.651643880732458</v>
      </c>
      <c r="L5">
        <f t="shared" si="9"/>
        <v>68.300657257167146</v>
      </c>
      <c r="M5">
        <f t="shared" si="10"/>
        <v>117236.48202510751</v>
      </c>
      <c r="N5">
        <f t="shared" si="4"/>
        <v>33.816463126814192</v>
      </c>
      <c r="O5">
        <f t="shared" si="11"/>
        <v>68.635619171410553</v>
      </c>
    </row>
    <row r="6" spans="1:15" x14ac:dyDescent="0.25">
      <c r="D6">
        <f t="shared" si="5"/>
        <v>368.79999999999995</v>
      </c>
      <c r="E6">
        <f t="shared" si="0"/>
        <v>116053.07156143597</v>
      </c>
      <c r="F6">
        <f t="shared" si="6"/>
        <v>113710.14244622341</v>
      </c>
      <c r="G6">
        <f t="shared" si="7"/>
        <v>6043.1195118947289</v>
      </c>
      <c r="H6">
        <f t="shared" si="1"/>
        <v>5984.7443392749165</v>
      </c>
      <c r="I6">
        <f t="shared" si="2"/>
        <v>33.651643880732458</v>
      </c>
      <c r="J6">
        <f t="shared" si="8"/>
        <v>68.640115311370181</v>
      </c>
      <c r="K6">
        <f t="shared" si="3"/>
        <v>33.326576584510427</v>
      </c>
      <c r="L6">
        <f t="shared" si="9"/>
        <v>67.975589960945115</v>
      </c>
      <c r="M6">
        <f t="shared" si="10"/>
        <v>114881.60700382969</v>
      </c>
      <c r="N6">
        <f t="shared" si="4"/>
        <v>33.489500612290477</v>
      </c>
      <c r="O6">
        <f t="shared" si="11"/>
        <v>68.308656656886853</v>
      </c>
    </row>
    <row r="7" spans="1:15" x14ac:dyDescent="0.25">
      <c r="A7" t="s">
        <v>8</v>
      </c>
      <c r="B7">
        <f>(h-u)/n</f>
        <v>7.8</v>
      </c>
      <c r="D7">
        <f t="shared" si="5"/>
        <v>360.99999999999994</v>
      </c>
      <c r="E7">
        <f t="shared" si="0"/>
        <v>113710.14244622341</v>
      </c>
      <c r="F7">
        <f t="shared" si="6"/>
        <v>111391.10514314138</v>
      </c>
      <c r="G7">
        <f t="shared" si="7"/>
        <v>5984.7443392749165</v>
      </c>
      <c r="H7">
        <f t="shared" si="1"/>
        <v>5927.0714861136639</v>
      </c>
      <c r="I7">
        <f t="shared" si="2"/>
        <v>33.326576584510427</v>
      </c>
      <c r="J7">
        <f t="shared" si="8"/>
        <v>68.315048015148136</v>
      </c>
      <c r="K7">
        <f t="shared" si="3"/>
        <v>33.005420216123511</v>
      </c>
      <c r="L7">
        <f t="shared" si="9"/>
        <v>67.654433592558206</v>
      </c>
      <c r="M7">
        <f t="shared" si="10"/>
        <v>112550.6237946824</v>
      </c>
      <c r="N7">
        <f t="shared" si="4"/>
        <v>33.166380772659892</v>
      </c>
      <c r="O7">
        <f t="shared" si="11"/>
        <v>67.985536817256261</v>
      </c>
    </row>
    <row r="8" spans="1:15" x14ac:dyDescent="0.25">
      <c r="A8" t="s">
        <v>7</v>
      </c>
      <c r="B8">
        <f>1/(A*SQRT(2*9810))</f>
        <v>7.139215614635322E-4</v>
      </c>
      <c r="D8">
        <f t="shared" si="5"/>
        <v>353.19999999999993</v>
      </c>
      <c r="E8">
        <f t="shared" si="0"/>
        <v>111391.10514314138</v>
      </c>
      <c r="F8">
        <f t="shared" si="6"/>
        <v>109095.95965218989</v>
      </c>
      <c r="G8">
        <f t="shared" si="7"/>
        <v>5927.0714861136639</v>
      </c>
      <c r="H8">
        <f t="shared" si="1"/>
        <v>5870.1270400409212</v>
      </c>
      <c r="I8">
        <f t="shared" si="2"/>
        <v>33.005420216123511</v>
      </c>
      <c r="J8">
        <f t="shared" si="8"/>
        <v>67.993891646761227</v>
      </c>
      <c r="K8">
        <f t="shared" si="3"/>
        <v>32.688320046839472</v>
      </c>
      <c r="L8">
        <f t="shared" si="9"/>
        <v>67.33733342327416</v>
      </c>
      <c r="M8">
        <f t="shared" si="10"/>
        <v>110243.53239766564</v>
      </c>
      <c r="N8">
        <f t="shared" si="4"/>
        <v>32.847243403894247</v>
      </c>
      <c r="O8">
        <f t="shared" si="11"/>
        <v>67.666399448490608</v>
      </c>
    </row>
    <row r="9" spans="1:15" x14ac:dyDescent="0.25">
      <c r="D9">
        <f t="shared" si="5"/>
        <v>345.39999999999992</v>
      </c>
      <c r="E9">
        <f t="shared" si="0"/>
        <v>109095.95965218989</v>
      </c>
      <c r="F9">
        <f t="shared" si="6"/>
        <v>106824.70597336901</v>
      </c>
      <c r="G9">
        <f t="shared" si="7"/>
        <v>5870.1270400409212</v>
      </c>
      <c r="H9">
        <f t="shared" si="1"/>
        <v>5813.9392185213783</v>
      </c>
      <c r="I9">
        <f t="shared" si="2"/>
        <v>32.688320046839472</v>
      </c>
      <c r="J9">
        <f t="shared" si="8"/>
        <v>67.676791477477195</v>
      </c>
      <c r="K9">
        <f t="shared" si="3"/>
        <v>32.375433208098634</v>
      </c>
      <c r="L9">
        <f t="shared" si="9"/>
        <v>67.024446584533322</v>
      </c>
      <c r="M9">
        <f t="shared" si="10"/>
        <v>107960.33281277945</v>
      </c>
      <c r="N9">
        <f t="shared" si="4"/>
        <v>32.532239573056941</v>
      </c>
      <c r="O9">
        <f t="shared" si="11"/>
        <v>67.35139561765331</v>
      </c>
    </row>
    <row r="10" spans="1:15" x14ac:dyDescent="0.25">
      <c r="D10">
        <f t="shared" si="5"/>
        <v>337.59999999999991</v>
      </c>
      <c r="E10">
        <f t="shared" si="0"/>
        <v>106824.70597336901</v>
      </c>
      <c r="F10">
        <f t="shared" si="6"/>
        <v>104577.34410667865</v>
      </c>
      <c r="G10">
        <f t="shared" si="7"/>
        <v>5813.9392185213783</v>
      </c>
      <c r="H10">
        <f t="shared" si="1"/>
        <v>5758.5386019036068</v>
      </c>
      <c r="I10">
        <f t="shared" si="2"/>
        <v>32.375433208098634</v>
      </c>
      <c r="J10">
        <f t="shared" si="8"/>
        <v>67.363904638736358</v>
      </c>
      <c r="K10">
        <f t="shared" si="3"/>
        <v>32.066929989268573</v>
      </c>
      <c r="L10">
        <f t="shared" si="9"/>
        <v>66.715943365703254</v>
      </c>
      <c r="M10">
        <f t="shared" si="10"/>
        <v>105701.02504002383</v>
      </c>
      <c r="N10">
        <f t="shared" si="4"/>
        <v>32.221532837253591</v>
      </c>
      <c r="O10">
        <f t="shared" si="11"/>
        <v>67.04068888184996</v>
      </c>
    </row>
    <row r="11" spans="1:15" x14ac:dyDescent="0.25">
      <c r="D11">
        <f t="shared" si="5"/>
        <v>329.7999999999999</v>
      </c>
      <c r="E11">
        <f t="shared" si="0"/>
        <v>104577.34410667865</v>
      </c>
      <c r="F11">
        <f t="shared" si="6"/>
        <v>102353.87405211883</v>
      </c>
      <c r="G11">
        <f t="shared" si="7"/>
        <v>5758.5386019036068</v>
      </c>
      <c r="H11">
        <f t="shared" si="1"/>
        <v>5703.9583981927572</v>
      </c>
      <c r="I11">
        <f t="shared" si="2"/>
        <v>32.066929989268573</v>
      </c>
      <c r="J11">
        <f t="shared" si="8"/>
        <v>67.055401419906289</v>
      </c>
      <c r="K11">
        <f t="shared" si="3"/>
        <v>31.762995312054244</v>
      </c>
      <c r="L11">
        <f t="shared" si="9"/>
        <v>66.412008688488925</v>
      </c>
      <c r="M11">
        <f t="shared" si="10"/>
        <v>103465.60907939874</v>
      </c>
      <c r="N11">
        <f t="shared" si="4"/>
        <v>31.915300626560494</v>
      </c>
      <c r="O11">
        <f t="shared" si="11"/>
        <v>66.734456671156863</v>
      </c>
    </row>
    <row r="12" spans="1:15" x14ac:dyDescent="0.25">
      <c r="D12">
        <f t="shared" si="5"/>
        <v>321.99999999999989</v>
      </c>
      <c r="E12">
        <f t="shared" si="0"/>
        <v>102353.87405211883</v>
      </c>
      <c r="F12">
        <f t="shared" si="6"/>
        <v>100154.29580968955</v>
      </c>
      <c r="G12">
        <f t="shared" si="7"/>
        <v>5703.9583981927572</v>
      </c>
      <c r="H12">
        <f t="shared" si="1"/>
        <v>5650.2347447431539</v>
      </c>
      <c r="I12">
        <f t="shared" si="2"/>
        <v>31.762995312054244</v>
      </c>
      <c r="J12">
        <f t="shared" si="8"/>
        <v>66.75146674269196</v>
      </c>
      <c r="K12">
        <f t="shared" si="3"/>
        <v>31.463830410499767</v>
      </c>
      <c r="L12">
        <f t="shared" si="9"/>
        <v>66.112843786934462</v>
      </c>
      <c r="M12">
        <f t="shared" si="10"/>
        <v>101254.08493090418</v>
      </c>
      <c r="N12">
        <f t="shared" si="4"/>
        <v>31.61373581746733</v>
      </c>
      <c r="O12">
        <f t="shared" si="11"/>
        <v>66.432891862063698</v>
      </c>
    </row>
    <row r="13" spans="1:15" x14ac:dyDescent="0.25">
      <c r="D13">
        <f t="shared" si="5"/>
        <v>314.19999999999987</v>
      </c>
      <c r="E13">
        <f t="shared" si="0"/>
        <v>100154.29580968955</v>
      </c>
      <c r="F13">
        <f t="shared" si="6"/>
        <v>97978.609379390851</v>
      </c>
      <c r="G13">
        <f t="shared" si="7"/>
        <v>5650.2347447431539</v>
      </c>
      <c r="H13">
        <f t="shared" si="1"/>
        <v>5597.4070530694971</v>
      </c>
      <c r="I13">
        <f t="shared" si="2"/>
        <v>31.463830410499767</v>
      </c>
      <c r="J13">
        <f t="shared" si="8"/>
        <v>66.452301841137484</v>
      </c>
      <c r="K13">
        <f t="shared" si="3"/>
        <v>31.169654751100037</v>
      </c>
      <c r="L13">
        <f t="shared" si="9"/>
        <v>65.818668127534721</v>
      </c>
      <c r="M13">
        <f t="shared" si="10"/>
        <v>99066.452594540198</v>
      </c>
      <c r="N13">
        <f t="shared" si="4"/>
        <v>31.31704852842595</v>
      </c>
      <c r="O13">
        <f t="shared" si="11"/>
        <v>66.136204573022326</v>
      </c>
    </row>
    <row r="14" spans="1:15" x14ac:dyDescent="0.25">
      <c r="D14">
        <f t="shared" si="5"/>
        <v>306.39999999999986</v>
      </c>
      <c r="E14">
        <f t="shared" si="0"/>
        <v>97978.609379390851</v>
      </c>
      <c r="F14">
        <f t="shared" si="6"/>
        <v>95826.814761222704</v>
      </c>
      <c r="G14">
        <f t="shared" si="7"/>
        <v>5597.4070530694971</v>
      </c>
      <c r="H14">
        <f t="shared" si="1"/>
        <v>5545.5184042015908</v>
      </c>
      <c r="I14">
        <f t="shared" si="2"/>
        <v>31.169654751100037</v>
      </c>
      <c r="J14">
        <f t="shared" si="8"/>
        <v>66.158126181737757</v>
      </c>
      <c r="K14">
        <f t="shared" si="3"/>
        <v>30.880708234368367</v>
      </c>
      <c r="L14">
        <f t="shared" si="9"/>
        <v>65.529721610803051</v>
      </c>
      <c r="M14">
        <f t="shared" si="10"/>
        <v>96902.712070306778</v>
      </c>
      <c r="N14">
        <f t="shared" si="4"/>
        <v>31.025468175267225</v>
      </c>
      <c r="O14">
        <f t="shared" si="11"/>
        <v>65.84462421986359</v>
      </c>
    </row>
    <row r="15" spans="1:15" x14ac:dyDescent="0.25">
      <c r="D15">
        <f t="shared" si="5"/>
        <v>298.59999999999985</v>
      </c>
      <c r="E15">
        <f t="shared" si="0"/>
        <v>95826.814761222704</v>
      </c>
      <c r="F15">
        <f t="shared" si="6"/>
        <v>93698.911955185074</v>
      </c>
      <c r="G15">
        <f t="shared" si="7"/>
        <v>5545.5184042015908</v>
      </c>
      <c r="H15">
        <f t="shared" si="1"/>
        <v>5494.6160035151725</v>
      </c>
      <c r="I15">
        <f t="shared" si="2"/>
        <v>30.880708234368367</v>
      </c>
      <c r="J15">
        <f t="shared" si="8"/>
        <v>65.869179665006087</v>
      </c>
      <c r="K15">
        <f t="shared" si="3"/>
        <v>30.597253727602109</v>
      </c>
      <c r="L15">
        <f t="shared" si="9"/>
        <v>65.246267104036804</v>
      </c>
      <c r="M15">
        <f t="shared" si="10"/>
        <v>94762.863358203889</v>
      </c>
      <c r="N15">
        <f t="shared" si="4"/>
        <v>30.739245831816046</v>
      </c>
      <c r="O15">
        <f t="shared" si="11"/>
        <v>65.558401876412418</v>
      </c>
    </row>
    <row r="16" spans="1:15" x14ac:dyDescent="0.25">
      <c r="D16">
        <f t="shared" si="5"/>
        <v>290.79999999999984</v>
      </c>
      <c r="E16">
        <f t="shared" si="0"/>
        <v>93698.911955185074</v>
      </c>
      <c r="F16">
        <f t="shared" si="6"/>
        <v>91594.900961278006</v>
      </c>
      <c r="G16">
        <f t="shared" si="7"/>
        <v>5494.6160035151725</v>
      </c>
      <c r="H16">
        <f t="shared" si="1"/>
        <v>5444.7517058342455</v>
      </c>
      <c r="I16">
        <f t="shared" si="2"/>
        <v>30.597253727602109</v>
      </c>
      <c r="J16">
        <f t="shared" si="8"/>
        <v>65.585725158239825</v>
      </c>
      <c r="K16">
        <f t="shared" si="3"/>
        <v>30.319579988961237</v>
      </c>
      <c r="L16">
        <f t="shared" si="9"/>
        <v>64.968593365395918</v>
      </c>
      <c r="M16">
        <f t="shared" si="10"/>
        <v>92646.906458231533</v>
      </c>
      <c r="N16">
        <f t="shared" si="4"/>
        <v>30.458656950361171</v>
      </c>
      <c r="O16">
        <f t="shared" si="11"/>
        <v>65.277812994957543</v>
      </c>
    </row>
    <row r="17" spans="4:15" x14ac:dyDescent="0.25">
      <c r="D17">
        <f t="shared" si="5"/>
        <v>282.99999999999983</v>
      </c>
      <c r="E17">
        <f t="shared" si="0"/>
        <v>91594.900961278006</v>
      </c>
      <c r="F17">
        <f t="shared" si="6"/>
        <v>89514.7817795015</v>
      </c>
      <c r="G17">
        <f t="shared" si="7"/>
        <v>5444.7517058342455</v>
      </c>
      <c r="H17">
        <f t="shared" si="1"/>
        <v>5395.9826239144249</v>
      </c>
      <c r="I17">
        <f t="shared" si="2"/>
        <v>30.319579988961237</v>
      </c>
      <c r="J17">
        <f t="shared" si="8"/>
        <v>65.308051419598954</v>
      </c>
      <c r="K17">
        <f t="shared" si="3"/>
        <v>30.048005055861573</v>
      </c>
      <c r="L17">
        <f t="shared" si="9"/>
        <v>64.697018432296261</v>
      </c>
      <c r="M17">
        <f t="shared" si="10"/>
        <v>90554.841370389753</v>
      </c>
      <c r="N17">
        <f t="shared" si="4"/>
        <v>30.184004508192135</v>
      </c>
      <c r="O17">
        <f t="shared" si="11"/>
        <v>65.003160552788501</v>
      </c>
    </row>
    <row r="18" spans="4:15" x14ac:dyDescent="0.25">
      <c r="D18">
        <f t="shared" si="5"/>
        <v>275.19999999999982</v>
      </c>
      <c r="E18">
        <f t="shared" si="0"/>
        <v>89514.7817795015</v>
      </c>
      <c r="F18">
        <f t="shared" si="6"/>
        <v>87458.554409855569</v>
      </c>
      <c r="G18">
        <f>E18/SQRT(D18)</f>
        <v>5395.9826239144249</v>
      </c>
      <c r="H18">
        <f t="shared" si="1"/>
        <v>5348.3718363075595</v>
      </c>
      <c r="I18">
        <f t="shared" si="2"/>
        <v>30.048005055861573</v>
      </c>
      <c r="J18">
        <f>J$2+I18</f>
        <v>65.036476486499282</v>
      </c>
      <c r="K18">
        <f t="shared" si="3"/>
        <v>29.782880186781323</v>
      </c>
      <c r="L18">
        <f>L$2+K18</f>
        <v>64.431893563216008</v>
      </c>
      <c r="M18">
        <f>(E18+F18)/2</f>
        <v>88486.668094678535</v>
      </c>
      <c r="N18">
        <f t="shared" si="4"/>
        <v>29.915622660808872</v>
      </c>
      <c r="O18">
        <f>O$2+N18</f>
        <v>64.734778705405233</v>
      </c>
    </row>
    <row r="19" spans="4:15" x14ac:dyDescent="0.25">
      <c r="D19">
        <f t="shared" si="5"/>
        <v>267.39999999999981</v>
      </c>
      <c r="E19">
        <f t="shared" si="0"/>
        <v>87458.554409855569</v>
      </c>
      <c r="F19">
        <f t="shared" si="6"/>
        <v>85426.218852340142</v>
      </c>
      <c r="G19">
        <f t="shared" ref="G19:G27" si="12">E19/SQRT(D19)</f>
        <v>5348.3718363075595</v>
      </c>
      <c r="H19">
        <f t="shared" si="1"/>
        <v>5301.9892142402141</v>
      </c>
      <c r="I19">
        <f t="shared" si="2"/>
        <v>29.782880186781323</v>
      </c>
      <c r="J19">
        <f t="shared" si="8"/>
        <v>64.771351617419043</v>
      </c>
      <c r="K19">
        <f t="shared" si="3"/>
        <v>29.524594465806807</v>
      </c>
      <c r="L19">
        <f t="shared" si="9"/>
        <v>64.173607842241495</v>
      </c>
      <c r="M19">
        <f t="shared" ref="M19:M27" si="13">(E19+F19)/2</f>
        <v>86442.386631097848</v>
      </c>
      <c r="N19">
        <f t="shared" si="4"/>
        <v>29.653881000442816</v>
      </c>
      <c r="O19">
        <f t="shared" si="11"/>
        <v>64.473037045039177</v>
      </c>
    </row>
    <row r="20" spans="4:15" x14ac:dyDescent="0.25">
      <c r="D20">
        <f t="shared" si="5"/>
        <v>259.5999999999998</v>
      </c>
      <c r="E20">
        <f t="shared" si="0"/>
        <v>85426.218852340142</v>
      </c>
      <c r="F20">
        <f t="shared" si="6"/>
        <v>83417.775106955261</v>
      </c>
      <c r="G20">
        <f t="shared" si="12"/>
        <v>5301.9892142402141</v>
      </c>
      <c r="H20">
        <f t="shared" si="1"/>
        <v>5256.91239173139</v>
      </c>
      <c r="I20">
        <f t="shared" si="2"/>
        <v>29.524594465806807</v>
      </c>
      <c r="J20">
        <f t="shared" si="8"/>
        <v>64.513065896444516</v>
      </c>
      <c r="K20">
        <f t="shared" si="3"/>
        <v>29.27358020481855</v>
      </c>
      <c r="L20">
        <f t="shared" si="9"/>
        <v>63.922593581253238</v>
      </c>
      <c r="M20">
        <f t="shared" si="13"/>
        <v>84421.996979647694</v>
      </c>
      <c r="N20">
        <f t="shared" si="4"/>
        <v>29.399189541256515</v>
      </c>
      <c r="O20">
        <f t="shared" si="11"/>
        <v>64.218345585852887</v>
      </c>
    </row>
    <row r="21" spans="4:15" x14ac:dyDescent="0.25">
      <c r="D21">
        <f t="shared" si="5"/>
        <v>251.79999999999978</v>
      </c>
      <c r="E21">
        <f t="shared" si="0"/>
        <v>83417.775106955261</v>
      </c>
      <c r="F21">
        <f t="shared" si="6"/>
        <v>81433.223173700972</v>
      </c>
      <c r="G21">
        <f t="shared" si="12"/>
        <v>5256.91239173139</v>
      </c>
      <c r="H21">
        <f t="shared" si="1"/>
        <v>5213.227909019939</v>
      </c>
      <c r="I21">
        <f t="shared" si="2"/>
        <v>29.27358020481855</v>
      </c>
      <c r="J21">
        <f t="shared" si="8"/>
        <v>64.26205163545626</v>
      </c>
      <c r="K21">
        <f t="shared" si="3"/>
        <v>29.030319310767684</v>
      </c>
      <c r="L21">
        <f t="shared" si="9"/>
        <v>63.679332687202375</v>
      </c>
      <c r="M21">
        <f t="shared" si="13"/>
        <v>82425.499140328116</v>
      </c>
      <c r="N21">
        <f t="shared" si="4"/>
        <v>29.152004581419906</v>
      </c>
      <c r="O21">
        <f t="shared" si="11"/>
        <v>63.971160626016271</v>
      </c>
    </row>
    <row r="22" spans="4:15" x14ac:dyDescent="0.25">
      <c r="D22">
        <f t="shared" si="5"/>
        <v>243.99999999999977</v>
      </c>
      <c r="E22">
        <f t="shared" si="0"/>
        <v>81433.223173700972</v>
      </c>
      <c r="F22">
        <f t="shared" si="6"/>
        <v>79472.563052577229</v>
      </c>
      <c r="G22">
        <f t="shared" si="12"/>
        <v>5213.227909019939</v>
      </c>
      <c r="H22">
        <f t="shared" si="1"/>
        <v>5171.0325668632986</v>
      </c>
      <c r="I22">
        <f t="shared" si="2"/>
        <v>29.030319310767684</v>
      </c>
      <c r="J22">
        <f t="shared" si="8"/>
        <v>64.018790741405397</v>
      </c>
      <c r="K22">
        <f t="shared" si="3"/>
        <v>28.795350827207823</v>
      </c>
      <c r="L22">
        <f t="shared" si="9"/>
        <v>63.444364203642508</v>
      </c>
      <c r="M22">
        <f t="shared" si="13"/>
        <v>80452.8931131391</v>
      </c>
      <c r="N22">
        <f t="shared" si="4"/>
        <v>28.912835629080327</v>
      </c>
      <c r="O22">
        <f t="shared" si="11"/>
        <v>63.731991673676696</v>
      </c>
    </row>
    <row r="23" spans="4:15" x14ac:dyDescent="0.25">
      <c r="D23">
        <f t="shared" si="5"/>
        <v>236.19999999999976</v>
      </c>
      <c r="E23">
        <f t="shared" si="0"/>
        <v>79472.563052577229</v>
      </c>
      <c r="F23">
        <f t="shared" si="6"/>
        <v>77535.794743584003</v>
      </c>
      <c r="G23">
        <f t="shared" si="12"/>
        <v>5171.0325668632986</v>
      </c>
      <c r="H23">
        <f t="shared" si="1"/>
        <v>5130.4350389404672</v>
      </c>
      <c r="I23">
        <f t="shared" si="2"/>
        <v>28.795350827207823</v>
      </c>
      <c r="J23">
        <f t="shared" si="8"/>
        <v>63.783822257845543</v>
      </c>
      <c r="K23">
        <f t="shared" si="3"/>
        <v>28.569279913103244</v>
      </c>
      <c r="L23">
        <f t="shared" si="9"/>
        <v>63.218293289537932</v>
      </c>
      <c r="M23">
        <f t="shared" si="13"/>
        <v>78504.178898080616</v>
      </c>
      <c r="N23">
        <f t="shared" si="4"/>
        <v>28.6822536266017</v>
      </c>
      <c r="O23">
        <f t="shared" si="11"/>
        <v>63.501409671198068</v>
      </c>
    </row>
    <row r="24" spans="4:15" x14ac:dyDescent="0.25">
      <c r="D24">
        <f t="shared" si="5"/>
        <v>228.39999999999975</v>
      </c>
      <c r="E24">
        <f t="shared" si="0"/>
        <v>77535.794743584003</v>
      </c>
      <c r="F24">
        <f t="shared" si="6"/>
        <v>75622.918246721325</v>
      </c>
      <c r="G24">
        <f t="shared" si="12"/>
        <v>5130.4350389404672</v>
      </c>
      <c r="H24">
        <f t="shared" si="1"/>
        <v>5091.5578021763195</v>
      </c>
      <c r="I24">
        <f t="shared" si="2"/>
        <v>28.569279913103244</v>
      </c>
      <c r="J24">
        <f t="shared" si="8"/>
        <v>63.557751343740961</v>
      </c>
      <c r="K24">
        <f t="shared" si="3"/>
        <v>28.352788592010079</v>
      </c>
      <c r="L24">
        <f t="shared" si="9"/>
        <v>63.001801968444767</v>
      </c>
      <c r="M24">
        <f t="shared" si="13"/>
        <v>76579.356495152664</v>
      </c>
      <c r="N24">
        <f t="shared" si="4"/>
        <v>28.460900768825191</v>
      </c>
      <c r="O24">
        <f t="shared" si="11"/>
        <v>63.28005681342156</v>
      </c>
    </row>
    <row r="25" spans="4:15" x14ac:dyDescent="0.25">
      <c r="D25">
        <f t="shared" si="5"/>
        <v>220.59999999999974</v>
      </c>
      <c r="E25">
        <f t="shared" si="0"/>
        <v>75622.918246721325</v>
      </c>
      <c r="F25">
        <f t="shared" si="6"/>
        <v>73733.933561989237</v>
      </c>
      <c r="G25">
        <f t="shared" si="12"/>
        <v>5091.5578021763195</v>
      </c>
      <c r="H25">
        <f t="shared" si="1"/>
        <v>5054.5394613154949</v>
      </c>
      <c r="I25">
        <f t="shared" si="2"/>
        <v>28.352788592010079</v>
      </c>
      <c r="J25">
        <f t="shared" si="8"/>
        <v>63.341260022647795</v>
      </c>
      <c r="K25">
        <f t="shared" si="3"/>
        <v>28.146648696670912</v>
      </c>
      <c r="L25">
        <f t="shared" si="9"/>
        <v>62.795662073105603</v>
      </c>
      <c r="M25">
        <f t="shared" si="13"/>
        <v>74678.425904355274</v>
      </c>
      <c r="N25">
        <f t="shared" si="4"/>
        <v>28.24950229129492</v>
      </c>
      <c r="O25">
        <f t="shared" si="11"/>
        <v>63.068658335891286</v>
      </c>
    </row>
    <row r="26" spans="4:15" x14ac:dyDescent="0.25">
      <c r="D26">
        <f t="shared" si="5"/>
        <v>212.79999999999973</v>
      </c>
      <c r="E26">
        <f t="shared" si="0"/>
        <v>73733.933561989237</v>
      </c>
      <c r="F26">
        <f t="shared" si="6"/>
        <v>71868.840689387696</v>
      </c>
      <c r="G26">
        <f t="shared" si="12"/>
        <v>5054.5394613154949</v>
      </c>
      <c r="H26">
        <f t="shared" si="1"/>
        <v>5019.5375659305782</v>
      </c>
      <c r="I26">
        <f t="shared" si="2"/>
        <v>28.146648696670912</v>
      </c>
      <c r="J26">
        <f t="shared" si="8"/>
        <v>63.135120127308625</v>
      </c>
      <c r="K26">
        <f t="shared" si="3"/>
        <v>27.951737555773324</v>
      </c>
      <c r="L26">
        <f t="shared" si="9"/>
        <v>62.600750932208015</v>
      </c>
      <c r="M26">
        <f t="shared" si="13"/>
        <v>72801.387125688459</v>
      </c>
      <c r="N26">
        <f t="shared" si="4"/>
        <v>28.048880710066612</v>
      </c>
      <c r="O26">
        <f t="shared" si="11"/>
        <v>62.868036754662981</v>
      </c>
    </row>
    <row r="27" spans="4:15" x14ac:dyDescent="0.25">
      <c r="D27">
        <f t="shared" si="5"/>
        <v>204.99999999999972</v>
      </c>
      <c r="E27">
        <f t="shared" si="0"/>
        <v>71868.840689387696</v>
      </c>
      <c r="F27">
        <f t="shared" si="6"/>
        <v>70027.639628916673</v>
      </c>
      <c r="G27">
        <f t="shared" si="12"/>
        <v>5019.5375659305782</v>
      </c>
      <c r="H27">
        <f t="shared" si="1"/>
        <v>4986.7320472573165</v>
      </c>
      <c r="I27">
        <f t="shared" si="2"/>
        <v>27.951737555773324</v>
      </c>
      <c r="J27">
        <f t="shared" si="8"/>
        <v>62.940208986411037</v>
      </c>
      <c r="K27">
        <f t="shared" si="3"/>
        <v>27.769057132269801</v>
      </c>
      <c r="L27">
        <f t="shared" si="9"/>
        <v>62.418070508704488</v>
      </c>
      <c r="M27">
        <f t="shared" si="13"/>
        <v>70948.240159152192</v>
      </c>
      <c r="N27">
        <f t="shared" si="4"/>
        <v>27.859973135256741</v>
      </c>
      <c r="O27">
        <f t="shared" si="11"/>
        <v>62.679129179853106</v>
      </c>
    </row>
    <row r="28" spans="4:15" x14ac:dyDescent="0.25">
      <c r="D28">
        <f t="shared" si="5"/>
        <v>197.1999999999997</v>
      </c>
      <c r="E28">
        <f t="shared" si="0"/>
        <v>70027.639628916673</v>
      </c>
      <c r="F28">
        <f t="shared" si="6"/>
        <v>68210.330380576212</v>
      </c>
      <c r="G28">
        <f>E28/SQRT(D28)</f>
        <v>4986.7320472573165</v>
      </c>
      <c r="H28">
        <f t="shared" si="1"/>
        <v>4956.3294416799399</v>
      </c>
      <c r="I28">
        <f t="shared" si="2"/>
        <v>27.769057132269801</v>
      </c>
      <c r="J28">
        <f>J$2+I28</f>
        <v>62.757528562907517</v>
      </c>
      <c r="K28">
        <f t="shared" si="3"/>
        <v>27.599757542228193</v>
      </c>
      <c r="L28">
        <f>L$2+K28</f>
        <v>62.248770918662885</v>
      </c>
      <c r="M28">
        <f>(E28+F28)/2</f>
        <v>69118.985004746442</v>
      </c>
      <c r="N28">
        <f t="shared" si="4"/>
        <v>27.683852469239078</v>
      </c>
      <c r="O28">
        <f>O$2+N28</f>
        <v>62.503008513835447</v>
      </c>
    </row>
    <row r="29" spans="4:15" x14ac:dyDescent="0.25">
      <c r="D29">
        <f t="shared" si="5"/>
        <v>189.39999999999969</v>
      </c>
      <c r="E29">
        <f t="shared" si="0"/>
        <v>68210.330380576212</v>
      </c>
      <c r="F29">
        <f t="shared" si="6"/>
        <v>66416.912944366326</v>
      </c>
      <c r="G29">
        <f t="shared" ref="G29:G42" si="14">E29/SQRT(D29)</f>
        <v>4956.3294416799399</v>
      </c>
      <c r="H29">
        <f t="shared" si="1"/>
        <v>4928.5681215035929</v>
      </c>
      <c r="I29">
        <f t="shared" si="2"/>
        <v>27.599757542228193</v>
      </c>
      <c r="J29">
        <f t="shared" si="8"/>
        <v>62.588228972865906</v>
      </c>
      <c r="K29">
        <f t="shared" si="3"/>
        <v>27.445166182849213</v>
      </c>
      <c r="L29">
        <f t="shared" si="9"/>
        <v>62.094179559283901</v>
      </c>
      <c r="M29">
        <f t="shared" ref="M29:M42" si="15">(E29+F29)/2</f>
        <v>67313.621662471269</v>
      </c>
      <c r="N29">
        <f t="shared" si="4"/>
        <v>27.521753556571447</v>
      </c>
      <c r="O29">
        <f t="shared" si="11"/>
        <v>62.340909601167816</v>
      </c>
    </row>
    <row r="30" spans="4:15" x14ac:dyDescent="0.25">
      <c r="D30">
        <f t="shared" si="5"/>
        <v>181.59999999999968</v>
      </c>
      <c r="E30">
        <f t="shared" si="0"/>
        <v>66416.912944366326</v>
      </c>
      <c r="F30">
        <f t="shared" si="6"/>
        <v>64647.38732028698</v>
      </c>
      <c r="G30">
        <f t="shared" si="14"/>
        <v>4928.5681215035929</v>
      </c>
      <c r="H30">
        <f t="shared" si="1"/>
        <v>4903.724827962199</v>
      </c>
      <c r="I30">
        <f t="shared" si="2"/>
        <v>27.445166182849213</v>
      </c>
      <c r="J30">
        <f t="shared" si="8"/>
        <v>62.43363761348693</v>
      </c>
      <c r="K30">
        <f t="shared" si="3"/>
        <v>27.306824112096855</v>
      </c>
      <c r="L30">
        <f t="shared" si="9"/>
        <v>61.955837488531543</v>
      </c>
      <c r="M30">
        <f t="shared" si="15"/>
        <v>65532.150132326657</v>
      </c>
      <c r="N30">
        <f t="shared" si="4"/>
        <v>27.375105704378925</v>
      </c>
      <c r="O30">
        <f t="shared" si="11"/>
        <v>62.194261748975293</v>
      </c>
    </row>
    <row r="31" spans="4:15" x14ac:dyDescent="0.25">
      <c r="D31">
        <f t="shared" si="5"/>
        <v>173.79999999999967</v>
      </c>
      <c r="E31">
        <f t="shared" si="0"/>
        <v>64647.38732028698</v>
      </c>
      <c r="F31">
        <f t="shared" si="6"/>
        <v>62901.753508338152</v>
      </c>
      <c r="G31">
        <f t="shared" si="14"/>
        <v>4903.724827962199</v>
      </c>
      <c r="H31">
        <f t="shared" si="1"/>
        <v>4882.1229053346879</v>
      </c>
      <c r="I31">
        <f t="shared" si="2"/>
        <v>27.306824112096855</v>
      </c>
      <c r="J31">
        <f t="shared" si="8"/>
        <v>62.295295542734571</v>
      </c>
      <c r="K31">
        <f t="shared" si="3"/>
        <v>27.186531901100651</v>
      </c>
      <c r="L31">
        <f t="shared" si="9"/>
        <v>61.835545277535338</v>
      </c>
      <c r="M31">
        <f t="shared" si="15"/>
        <v>63774.570414312562</v>
      </c>
      <c r="N31">
        <f t="shared" si="4"/>
        <v>27.245573480528261</v>
      </c>
      <c r="O31">
        <f t="shared" si="11"/>
        <v>62.064729525124633</v>
      </c>
    </row>
    <row r="32" spans="4:15" x14ac:dyDescent="0.25">
      <c r="D32">
        <f t="shared" si="5"/>
        <v>165.99999999999966</v>
      </c>
      <c r="E32">
        <f t="shared" si="0"/>
        <v>62901.753508338152</v>
      </c>
      <c r="F32">
        <f t="shared" si="6"/>
        <v>61180.011508519892</v>
      </c>
      <c r="G32">
        <f t="shared" si="14"/>
        <v>4882.1229053346879</v>
      </c>
      <c r="H32">
        <f t="shared" si="1"/>
        <v>4864.1427823898803</v>
      </c>
      <c r="I32">
        <f t="shared" si="2"/>
        <v>27.186531901100651</v>
      </c>
      <c r="J32">
        <f t="shared" si="8"/>
        <v>62.175003331738367</v>
      </c>
      <c r="K32">
        <f t="shared" si="3"/>
        <v>27.086408001005758</v>
      </c>
      <c r="L32">
        <f t="shared" si="9"/>
        <v>61.735421377440446</v>
      </c>
      <c r="M32">
        <f t="shared" si="15"/>
        <v>62040.882508429022</v>
      </c>
      <c r="N32">
        <f t="shared" si="4"/>
        <v>27.135108384856494</v>
      </c>
      <c r="O32">
        <f t="shared" si="11"/>
        <v>61.954264429452863</v>
      </c>
    </row>
    <row r="33" spans="4:15" x14ac:dyDescent="0.25">
      <c r="D33">
        <f t="shared" si="5"/>
        <v>158.19999999999965</v>
      </c>
      <c r="E33">
        <f t="shared" si="0"/>
        <v>61180.011508519892</v>
      </c>
      <c r="F33">
        <f t="shared" si="6"/>
        <v>59482.161320832209</v>
      </c>
      <c r="G33">
        <f t="shared" si="14"/>
        <v>4864.1427823898803</v>
      </c>
      <c r="H33">
        <f t="shared" si="1"/>
        <v>4850.2354594340641</v>
      </c>
      <c r="I33">
        <f t="shared" si="2"/>
        <v>27.086408001005758</v>
      </c>
      <c r="J33">
        <f t="shared" si="8"/>
        <v>62.074879431643474</v>
      </c>
      <c r="K33">
        <f t="shared" si="3"/>
        <v>27.008963846786685</v>
      </c>
      <c r="L33">
        <f t="shared" si="9"/>
        <v>61.657977223221373</v>
      </c>
      <c r="M33">
        <f t="shared" si="15"/>
        <v>60331.08641467605</v>
      </c>
      <c r="N33">
        <f t="shared" si="4"/>
        <v>27.046014971229816</v>
      </c>
      <c r="O33">
        <f t="shared" si="11"/>
        <v>61.865171015826185</v>
      </c>
    </row>
    <row r="34" spans="4:15" x14ac:dyDescent="0.25">
      <c r="D34">
        <f t="shared" si="5"/>
        <v>150.39999999999964</v>
      </c>
      <c r="E34">
        <f t="shared" ref="E34:E50" si="16">(D+D/h*D34)^2*PI()</f>
        <v>59482.161320832209</v>
      </c>
      <c r="F34">
        <f t="shared" ref="F34:F50" si="17">(D+D/h*(D34-dx))^2*PI()</f>
        <v>57808.202945275065</v>
      </c>
      <c r="G34">
        <f t="shared" si="14"/>
        <v>4850.2354594340641</v>
      </c>
      <c r="H34">
        <f t="shared" ref="H34:H50" si="18">F34/(SQRT(D34-dx))</f>
        <v>4840.9400694178266</v>
      </c>
      <c r="I34">
        <f t="shared" ref="I34:I50" si="19">k*E34/SQRT(D34)*dx</f>
        <v>27.008963846786685</v>
      </c>
      <c r="J34">
        <f t="shared" si="8"/>
        <v>61.997435277424401</v>
      </c>
      <c r="K34">
        <f t="shared" ref="K34:K50" si="20">k*F34/SQRT(D34-dx)*dx</f>
        <v>26.957201647819211</v>
      </c>
      <c r="L34">
        <f t="shared" si="9"/>
        <v>61.606215024253899</v>
      </c>
      <c r="M34">
        <f t="shared" si="15"/>
        <v>58645.182133053633</v>
      </c>
      <c r="N34">
        <f t="shared" ref="N34:N50" si="21">k*M34/SQRT(D34-dx/2)*dx</f>
        <v>26.981036423477878</v>
      </c>
      <c r="O34">
        <f t="shared" si="11"/>
        <v>61.800192468074243</v>
      </c>
    </row>
    <row r="35" spans="4:15" x14ac:dyDescent="0.25">
      <c r="D35">
        <f t="shared" si="5"/>
        <v>142.59999999999962</v>
      </c>
      <c r="E35">
        <f t="shared" si="16"/>
        <v>57808.202945275065</v>
      </c>
      <c r="F35">
        <f t="shared" si="17"/>
        <v>56158.136381848446</v>
      </c>
      <c r="G35">
        <f t="shared" si="14"/>
        <v>4840.9400694178266</v>
      </c>
      <c r="H35">
        <f t="shared" si="18"/>
        <v>4836.9070434422583</v>
      </c>
      <c r="I35">
        <f t="shared" si="19"/>
        <v>26.957201647819211</v>
      </c>
      <c r="J35">
        <f t="shared" si="8"/>
        <v>61.945673078456927</v>
      </c>
      <c r="K35">
        <f t="shared" si="20"/>
        <v>26.934743387044382</v>
      </c>
      <c r="L35">
        <f t="shared" si="9"/>
        <v>61.583756763479073</v>
      </c>
      <c r="M35">
        <f t="shared" si="15"/>
        <v>56983.169663561755</v>
      </c>
      <c r="N35">
        <f t="shared" si="21"/>
        <v>26.943466691299236</v>
      </c>
      <c r="O35">
        <f t="shared" si="11"/>
        <v>61.762622735895604</v>
      </c>
    </row>
    <row r="36" spans="4:15" x14ac:dyDescent="0.25">
      <c r="D36">
        <f t="shared" si="5"/>
        <v>134.79999999999961</v>
      </c>
      <c r="E36">
        <f t="shared" si="16"/>
        <v>56158.136381848446</v>
      </c>
      <c r="F36">
        <f t="shared" si="17"/>
        <v>54531.96163055241</v>
      </c>
      <c r="G36">
        <f t="shared" si="14"/>
        <v>4836.9070434422583</v>
      </c>
      <c r="H36">
        <f t="shared" si="18"/>
        <v>4838.9291124100509</v>
      </c>
      <c r="I36">
        <f t="shared" si="19"/>
        <v>26.934743387044382</v>
      </c>
      <c r="J36">
        <f t="shared" si="8"/>
        <v>61.923214817682094</v>
      </c>
      <c r="K36">
        <f t="shared" si="20"/>
        <v>26.94600345639639</v>
      </c>
      <c r="L36">
        <f t="shared" si="9"/>
        <v>61.595016832831078</v>
      </c>
      <c r="M36">
        <f t="shared" si="15"/>
        <v>55345.049006200425</v>
      </c>
      <c r="N36">
        <f t="shared" si="21"/>
        <v>26.937299453935761</v>
      </c>
      <c r="O36">
        <f t="shared" si="11"/>
        <v>61.756455498532134</v>
      </c>
    </row>
    <row r="37" spans="4:15" x14ac:dyDescent="0.25">
      <c r="D37">
        <f t="shared" si="5"/>
        <v>126.99999999999962</v>
      </c>
      <c r="E37">
        <f t="shared" si="16"/>
        <v>54531.96163055241</v>
      </c>
      <c r="F37">
        <f t="shared" si="17"/>
        <v>52929.678691386893</v>
      </c>
      <c r="G37">
        <f t="shared" si="14"/>
        <v>4838.9291124100509</v>
      </c>
      <c r="H37">
        <f t="shared" si="18"/>
        <v>4847.9834650738794</v>
      </c>
      <c r="I37">
        <f t="shared" si="19"/>
        <v>26.94600345639639</v>
      </c>
      <c r="J37">
        <f t="shared" si="8"/>
        <v>61.934474887034106</v>
      </c>
      <c r="K37">
        <f t="shared" si="20"/>
        <v>26.996423417612444</v>
      </c>
      <c r="L37">
        <f t="shared" si="9"/>
        <v>61.645436794047129</v>
      </c>
      <c r="M37">
        <f t="shared" si="15"/>
        <v>53730.820160969655</v>
      </c>
      <c r="N37">
        <f t="shared" si="21"/>
        <v>26.967429031721583</v>
      </c>
      <c r="O37">
        <f t="shared" si="11"/>
        <v>61.786585076317948</v>
      </c>
    </row>
    <row r="38" spans="4:15" x14ac:dyDescent="0.25">
      <c r="D38">
        <f t="shared" si="5"/>
        <v>119.19999999999962</v>
      </c>
      <c r="E38">
        <f t="shared" si="16"/>
        <v>52929.678691386893</v>
      </c>
      <c r="F38">
        <f t="shared" si="17"/>
        <v>51351.287564351951</v>
      </c>
      <c r="G38">
        <f t="shared" si="14"/>
        <v>4847.9834650738794</v>
      </c>
      <c r="H38">
        <f t="shared" si="18"/>
        <v>4865.2901132560437</v>
      </c>
      <c r="I38">
        <f t="shared" si="19"/>
        <v>26.996423417612444</v>
      </c>
      <c r="J38">
        <f t="shared" si="8"/>
        <v>61.984894848250164</v>
      </c>
      <c r="K38">
        <f t="shared" si="20"/>
        <v>27.092797014104953</v>
      </c>
      <c r="L38">
        <f t="shared" si="9"/>
        <v>61.741810390539641</v>
      </c>
      <c r="M38">
        <f t="shared" si="15"/>
        <v>52140.483127869418</v>
      </c>
      <c r="N38">
        <f t="shared" si="21"/>
        <v>27.039925984802679</v>
      </c>
      <c r="O38">
        <f t="shared" si="11"/>
        <v>61.859082029399048</v>
      </c>
    </row>
    <row r="39" spans="4:15" x14ac:dyDescent="0.25">
      <c r="D39">
        <f t="shared" si="5"/>
        <v>111.39999999999962</v>
      </c>
      <c r="E39">
        <f t="shared" si="16"/>
        <v>51351.287564351951</v>
      </c>
      <c r="F39">
        <f t="shared" si="17"/>
        <v>49796.788249447556</v>
      </c>
      <c r="G39">
        <f t="shared" si="14"/>
        <v>4865.2901132560437</v>
      </c>
      <c r="H39">
        <f t="shared" si="18"/>
        <v>4892.3943415713593</v>
      </c>
      <c r="I39">
        <f t="shared" si="19"/>
        <v>27.092797014104953</v>
      </c>
      <c r="J39">
        <f t="shared" si="8"/>
        <v>62.081268444742669</v>
      </c>
      <c r="K39">
        <f t="shared" si="20"/>
        <v>27.243729299513799</v>
      </c>
      <c r="L39">
        <f t="shared" si="9"/>
        <v>61.892742675948483</v>
      </c>
      <c r="M39">
        <f t="shared" si="15"/>
        <v>50574.037906899757</v>
      </c>
      <c r="N39">
        <f t="shared" si="21"/>
        <v>27.16242241135382</v>
      </c>
      <c r="O39">
        <f t="shared" si="11"/>
        <v>61.981578455950185</v>
      </c>
    </row>
    <row r="40" spans="4:15" x14ac:dyDescent="0.25">
      <c r="D40">
        <f t="shared" si="5"/>
        <v>103.59999999999962</v>
      </c>
      <c r="E40">
        <f t="shared" si="16"/>
        <v>49796.788249447556</v>
      </c>
      <c r="F40">
        <f t="shared" si="17"/>
        <v>48266.180746673701</v>
      </c>
      <c r="G40">
        <f t="shared" si="14"/>
        <v>4892.3943415713593</v>
      </c>
      <c r="H40">
        <f t="shared" si="18"/>
        <v>4931.2858785701765</v>
      </c>
      <c r="I40">
        <f t="shared" si="19"/>
        <v>27.243729299513799</v>
      </c>
      <c r="J40">
        <f t="shared" si="8"/>
        <v>62.232200730151519</v>
      </c>
      <c r="K40">
        <f t="shared" si="20"/>
        <v>27.460300252724714</v>
      </c>
      <c r="L40">
        <f t="shared" si="9"/>
        <v>62.109313629159402</v>
      </c>
      <c r="M40">
        <f t="shared" si="15"/>
        <v>49031.484498060629</v>
      </c>
      <c r="N40">
        <f t="shared" si="21"/>
        <v>27.344662301938591</v>
      </c>
      <c r="O40">
        <f t="shared" si="11"/>
        <v>62.16381834653496</v>
      </c>
    </row>
    <row r="41" spans="4:15" x14ac:dyDescent="0.25">
      <c r="D41">
        <f t="shared" si="5"/>
        <v>95.799999999999628</v>
      </c>
      <c r="E41">
        <f t="shared" si="16"/>
        <v>48266.180746673701</v>
      </c>
      <c r="F41">
        <f t="shared" si="17"/>
        <v>46759.465056030414</v>
      </c>
      <c r="G41">
        <f t="shared" si="14"/>
        <v>4931.2858785701765</v>
      </c>
      <c r="H41">
        <f t="shared" si="18"/>
        <v>4984.5757231754196</v>
      </c>
      <c r="I41">
        <f t="shared" si="19"/>
        <v>27.460300252724714</v>
      </c>
      <c r="J41">
        <f t="shared" si="8"/>
        <v>62.44877168336243</v>
      </c>
      <c r="K41">
        <f t="shared" si="20"/>
        <v>27.757049451476359</v>
      </c>
      <c r="L41">
        <f t="shared" si="9"/>
        <v>62.406062827911043</v>
      </c>
      <c r="M41">
        <f t="shared" si="15"/>
        <v>47512.822901352061</v>
      </c>
      <c r="N41">
        <f t="shared" si="21"/>
        <v>27.599307142355475</v>
      </c>
      <c r="O41">
        <f t="shared" si="11"/>
        <v>62.41846318695184</v>
      </c>
    </row>
    <row r="42" spans="4:15" x14ac:dyDescent="0.25">
      <c r="D42">
        <f t="shared" si="5"/>
        <v>87.999999999999631</v>
      </c>
      <c r="E42">
        <f t="shared" si="16"/>
        <v>46759.465056030414</v>
      </c>
      <c r="F42">
        <f t="shared" si="17"/>
        <v>45276.641177517668</v>
      </c>
      <c r="G42">
        <f t="shared" si="14"/>
        <v>4984.5757231754196</v>
      </c>
      <c r="H42">
        <f t="shared" si="18"/>
        <v>5055.7666099154922</v>
      </c>
      <c r="I42">
        <f t="shared" si="19"/>
        <v>27.757049451476359</v>
      </c>
      <c r="J42">
        <f t="shared" si="8"/>
        <v>62.745520882114079</v>
      </c>
      <c r="K42">
        <f t="shared" si="20"/>
        <v>28.153482181859243</v>
      </c>
      <c r="L42">
        <f t="shared" si="9"/>
        <v>62.802495558293927</v>
      </c>
      <c r="M42">
        <f t="shared" si="15"/>
        <v>46018.053116774041</v>
      </c>
      <c r="N42">
        <f t="shared" si="21"/>
        <v>27.943148857933252</v>
      </c>
      <c r="O42">
        <f t="shared" si="11"/>
        <v>62.762304902529621</v>
      </c>
    </row>
    <row r="43" spans="4:15" x14ac:dyDescent="0.25">
      <c r="D43">
        <f t="shared" si="5"/>
        <v>80.199999999999633</v>
      </c>
      <c r="E43">
        <f t="shared" si="16"/>
        <v>45276.641177517668</v>
      </c>
      <c r="F43">
        <f t="shared" si="17"/>
        <v>43817.709111135468</v>
      </c>
      <c r="G43">
        <f>E43/SQRT(D43)</f>
        <v>5055.7666099154922</v>
      </c>
      <c r="H43">
        <f t="shared" si="18"/>
        <v>5149.681682685321</v>
      </c>
      <c r="I43">
        <f t="shared" si="19"/>
        <v>28.153482181859243</v>
      </c>
      <c r="J43">
        <f>J$2+I43</f>
        <v>63.141953612496962</v>
      </c>
      <c r="K43">
        <f t="shared" si="20"/>
        <v>28.676456545954267</v>
      </c>
      <c r="L43">
        <f>L$2+K43</f>
        <v>63.325469922388955</v>
      </c>
      <c r="M43">
        <f>(E43+F43)/2</f>
        <v>44547.175144326568</v>
      </c>
      <c r="N43">
        <f t="shared" si="21"/>
        <v>28.398996988242089</v>
      </c>
      <c r="O43">
        <f>O$2+N43</f>
        <v>63.218153032838458</v>
      </c>
    </row>
    <row r="44" spans="4:15" x14ac:dyDescent="0.25">
      <c r="D44">
        <f t="shared" si="5"/>
        <v>72.399999999999636</v>
      </c>
      <c r="E44">
        <f t="shared" si="16"/>
        <v>43817.709111135468</v>
      </c>
      <c r="F44">
        <f t="shared" si="17"/>
        <v>42382.668856883822</v>
      </c>
      <c r="G44">
        <f t="shared" ref="G44:G50" si="22">E44/SQRT(D44)</f>
        <v>5149.681682685321</v>
      </c>
      <c r="H44">
        <f t="shared" si="18"/>
        <v>5273.1732702388026</v>
      </c>
      <c r="I44">
        <f t="shared" si="19"/>
        <v>28.676456545954267</v>
      </c>
      <c r="J44">
        <f t="shared" si="8"/>
        <v>63.664927976591983</v>
      </c>
      <c r="K44">
        <f t="shared" si="20"/>
        <v>29.364130340661841</v>
      </c>
      <c r="L44">
        <f t="shared" si="9"/>
        <v>64.013143717096526</v>
      </c>
      <c r="M44">
        <f t="shared" ref="M44:M50" si="23">(E44+F44)/2</f>
        <v>43100.188984009641</v>
      </c>
      <c r="N44">
        <f t="shared" si="21"/>
        <v>28.998730766891388</v>
      </c>
      <c r="O44">
        <f t="shared" si="11"/>
        <v>63.817886811487753</v>
      </c>
    </row>
    <row r="45" spans="4:15" x14ac:dyDescent="0.25">
      <c r="D45">
        <f t="shared" si="5"/>
        <v>64.599999999999639</v>
      </c>
      <c r="E45">
        <f t="shared" si="16"/>
        <v>42382.668856883822</v>
      </c>
      <c r="F45">
        <f t="shared" si="17"/>
        <v>40971.520414762716</v>
      </c>
      <c r="G45">
        <f t="shared" si="22"/>
        <v>5273.1732702388026</v>
      </c>
      <c r="H45">
        <f t="shared" si="18"/>
        <v>5436.3562988505046</v>
      </c>
      <c r="I45">
        <f t="shared" si="19"/>
        <v>29.364130340661841</v>
      </c>
      <c r="J45">
        <f t="shared" si="8"/>
        <v>64.352601771299561</v>
      </c>
      <c r="K45">
        <f t="shared" si="20"/>
        <v>30.272829424870196</v>
      </c>
      <c r="L45">
        <f t="shared" si="9"/>
        <v>64.921842801304877</v>
      </c>
      <c r="M45">
        <f t="shared" si="23"/>
        <v>41677.094635823269</v>
      </c>
      <c r="N45">
        <f t="shared" si="21"/>
        <v>29.788469606283705</v>
      </c>
      <c r="O45">
        <f t="shared" si="11"/>
        <v>64.607625650880067</v>
      </c>
    </row>
    <row r="46" spans="4:15" x14ac:dyDescent="0.25">
      <c r="D46">
        <f t="shared" si="5"/>
        <v>56.799999999999642</v>
      </c>
      <c r="E46">
        <f t="shared" si="16"/>
        <v>40971.520414762716</v>
      </c>
      <c r="F46">
        <f t="shared" si="17"/>
        <v>39584.263784772178</v>
      </c>
      <c r="G46">
        <f t="shared" si="22"/>
        <v>5436.3562988505046</v>
      </c>
      <c r="H46">
        <f t="shared" si="18"/>
        <v>5654.8948263960465</v>
      </c>
      <c r="I46">
        <f t="shared" si="19"/>
        <v>30.272829424870196</v>
      </c>
      <c r="J46">
        <f t="shared" si="8"/>
        <v>65.261300855507912</v>
      </c>
      <c r="K46">
        <f t="shared" si="20"/>
        <v>31.489780486107176</v>
      </c>
      <c r="L46">
        <f t="shared" si="9"/>
        <v>66.13879386254186</v>
      </c>
      <c r="M46">
        <f t="shared" si="23"/>
        <v>40277.892099767443</v>
      </c>
      <c r="N46">
        <f t="shared" si="21"/>
        <v>30.837843443155698</v>
      </c>
      <c r="O46">
        <f t="shared" si="11"/>
        <v>65.656999487752074</v>
      </c>
    </row>
    <row r="47" spans="4:15" x14ac:dyDescent="0.25">
      <c r="D47">
        <f t="shared" si="5"/>
        <v>48.999999999999645</v>
      </c>
      <c r="E47">
        <f t="shared" si="16"/>
        <v>39584.263784772178</v>
      </c>
      <c r="F47">
        <f t="shared" si="17"/>
        <v>38220.89896691218</v>
      </c>
      <c r="G47">
        <f t="shared" si="22"/>
        <v>5654.8948263960465</v>
      </c>
      <c r="H47">
        <f t="shared" si="18"/>
        <v>5954.5958383447032</v>
      </c>
      <c r="I47">
        <f t="shared" si="19"/>
        <v>31.489780486107176</v>
      </c>
      <c r="J47">
        <f t="shared" si="8"/>
        <v>66.478251916744895</v>
      </c>
      <c r="K47">
        <f t="shared" si="20"/>
        <v>33.158691998603352</v>
      </c>
      <c r="L47">
        <f t="shared" si="9"/>
        <v>67.80770537503804</v>
      </c>
      <c r="M47">
        <f t="shared" si="23"/>
        <v>38902.581375842179</v>
      </c>
      <c r="N47">
        <f t="shared" si="21"/>
        <v>32.257837519235039</v>
      </c>
      <c r="O47">
        <f t="shared" si="11"/>
        <v>67.076993563831408</v>
      </c>
    </row>
    <row r="48" spans="4:15" x14ac:dyDescent="0.25">
      <c r="D48">
        <f t="shared" si="5"/>
        <v>41.199999999999648</v>
      </c>
      <c r="E48">
        <f t="shared" si="16"/>
        <v>38220.89896691218</v>
      </c>
      <c r="F48">
        <f t="shared" si="17"/>
        <v>36881.425961182737</v>
      </c>
      <c r="G48">
        <f t="shared" si="22"/>
        <v>5954.5958383447032</v>
      </c>
      <c r="H48">
        <f t="shared" si="18"/>
        <v>6381.6718778071445</v>
      </c>
      <c r="I48">
        <f t="shared" si="19"/>
        <v>33.158691998603352</v>
      </c>
      <c r="J48">
        <f t="shared" si="8"/>
        <v>68.147163429241061</v>
      </c>
      <c r="K48">
        <f t="shared" si="20"/>
        <v>35.536902583665508</v>
      </c>
      <c r="L48">
        <f t="shared" si="9"/>
        <v>70.185915960100203</v>
      </c>
      <c r="M48">
        <f t="shared" si="23"/>
        <v>37551.162464047462</v>
      </c>
      <c r="N48">
        <f t="shared" si="21"/>
        <v>34.238448073641955</v>
      </c>
      <c r="O48">
        <f t="shared" si="11"/>
        <v>69.057604118238316</v>
      </c>
    </row>
    <row r="49" spans="4:15" x14ac:dyDescent="0.25">
      <c r="D49">
        <f t="shared" si="5"/>
        <v>33.39999999999965</v>
      </c>
      <c r="E49">
        <f t="shared" si="16"/>
        <v>36881.425961182737</v>
      </c>
      <c r="F49">
        <f t="shared" si="17"/>
        <v>35565.844767583847</v>
      </c>
      <c r="G49">
        <f t="shared" si="22"/>
        <v>6381.6718778071445</v>
      </c>
      <c r="H49">
        <f t="shared" si="18"/>
        <v>7029.3172733467254</v>
      </c>
      <c r="I49">
        <f t="shared" si="19"/>
        <v>35.536902583665508</v>
      </c>
      <c r="J49">
        <f t="shared" si="8"/>
        <v>70.525374014303225</v>
      </c>
      <c r="K49">
        <f t="shared" si="20"/>
        <v>39.143373077720128</v>
      </c>
      <c r="L49">
        <f t="shared" si="9"/>
        <v>73.792386454154808</v>
      </c>
      <c r="M49">
        <f t="shared" si="23"/>
        <v>36223.635364383292</v>
      </c>
      <c r="N49">
        <f t="shared" si="21"/>
        <v>37.138651171119797</v>
      </c>
      <c r="O49">
        <f t="shared" si="11"/>
        <v>71.957807215716173</v>
      </c>
    </row>
    <row r="50" spans="4:15" x14ac:dyDescent="0.25">
      <c r="D50">
        <f t="shared" si="5"/>
        <v>25.59999999999965</v>
      </c>
      <c r="E50">
        <f t="shared" si="16"/>
        <v>35565.844767583847</v>
      </c>
      <c r="F50">
        <f t="shared" si="17"/>
        <v>34274.155386115504</v>
      </c>
      <c r="G50">
        <f t="shared" si="22"/>
        <v>7029.3172733467254</v>
      </c>
      <c r="H50">
        <f t="shared" si="18"/>
        <v>8123.7539318714153</v>
      </c>
      <c r="I50">
        <f t="shared" si="19"/>
        <v>39.143373077720128</v>
      </c>
      <c r="J50">
        <f t="shared" si="8"/>
        <v>74.131844508357844</v>
      </c>
      <c r="K50">
        <f t="shared" si="20"/>
        <v>45.237840117499772</v>
      </c>
      <c r="L50">
        <f t="shared" si="9"/>
        <v>79.886853493934467</v>
      </c>
      <c r="M50">
        <f t="shared" si="23"/>
        <v>34920.000076849676</v>
      </c>
      <c r="N50">
        <f t="shared" si="21"/>
        <v>41.743558669258128</v>
      </c>
      <c r="O50">
        <f t="shared" si="11"/>
        <v>76.56271471385449</v>
      </c>
    </row>
  </sheetData>
  <pageMargins left="0.78740157499999996" right="0.78740157499999996" top="0.984251969" bottom="0.984251969" header="0.4921259845" footer="0.4921259845"/>
  <pageSetup paperSize="9" orientation="portrait" horizontalDpi="1270" verticalDpi="1270" r:id="rId1"/>
  <headerFooter alignWithMargins="0"/>
  <ignoredErrors>
    <ignoredError sqref="K2:K15 K3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7</vt:i4>
      </vt:variant>
    </vt:vector>
  </HeadingPairs>
  <TitlesOfParts>
    <vt:vector size="9" baseType="lpstr">
      <vt:lpstr>Cover</vt:lpstr>
      <vt:lpstr>Ausflusszeit</vt:lpstr>
      <vt:lpstr>A</vt:lpstr>
      <vt:lpstr>D</vt:lpstr>
      <vt:lpstr>dx</vt:lpstr>
      <vt:lpstr>h</vt:lpstr>
      <vt:lpstr>k</vt:lpstr>
      <vt:lpstr>n</vt:lpstr>
      <vt:lpstr>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2021-09-28T13:47:02Z</dcterms:created>
  <dcterms:modified xsi:type="dcterms:W3CDTF">2026-05-17T15:43:39Z</dcterms:modified>
</cp:coreProperties>
</file>