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01_EigeneDaten\01_Technik\01_Bücher\09_Excel in Perfektion\5. Auflage_NEU\50_Anwendungen\"/>
    </mc:Choice>
  </mc:AlternateContent>
  <xr:revisionPtr revIDLastSave="0" documentId="13_ncr:1_{2711A6ED-629F-4480-AAC0-9FD47184D3BD}" xr6:coauthVersionLast="47" xr6:coauthVersionMax="47" xr10:uidLastSave="{00000000-0000-0000-0000-000000000000}"/>
  <bookViews>
    <workbookView xWindow="-21720" yWindow="-7155" windowWidth="21840" windowHeight="13140" xr2:uid="{00000000-000D-0000-FFFF-FFFF00000000}"/>
  </bookViews>
  <sheets>
    <sheet name="Cover" sheetId="10" r:id="rId1"/>
    <sheet name="Quelldaten" sheetId="12" r:id="rId2"/>
    <sheet name="Soll-Ist 1" sheetId="1" r:id="rId3"/>
    <sheet name="Soll-Ist 2" sheetId="7" r:id="rId4"/>
    <sheet name="Soll-Ist 3" sheetId="8" r:id="rId5"/>
    <sheet name="Soll-Ist 4" sheetId="9" r:id="rId6"/>
    <sheet name="Plan-Ist 1" sheetId="4" r:id="rId7"/>
    <sheet name="Plan-Ist 2" sheetId="11" r:id="rId8"/>
  </sheets>
  <definedNames>
    <definedName name="Ist" localSheetId="1">Quelldaten!$C$2:$C$13</definedName>
    <definedName name="Ist" localSheetId="3">'Soll-Ist 2'!$D$3:$D$14</definedName>
    <definedName name="Ist" localSheetId="4">'Soll-Ist 3'!$D$3:$D$14</definedName>
    <definedName name="Ist" localSheetId="5">'Soll-Ist 4'!$D$3:$D$14</definedName>
    <definedName name="Ist">'Soll-Ist 1'!$C$2:$C$13</definedName>
    <definedName name="Soll" localSheetId="1">Quelldaten!$B$2:$B$13</definedName>
    <definedName name="Soll" localSheetId="3">'Soll-Ist 2'!$C$3:$C$14</definedName>
    <definedName name="Soll" localSheetId="4">'Soll-Ist 3'!$C$3:$C$14</definedName>
    <definedName name="Soll" localSheetId="5">'Soll-Ist 4'!$C$3:$C$14</definedName>
    <definedName name="Soll">'Soll-Ist 1'!$B$2:$B$13</definedName>
    <definedName name="SummeSoll" localSheetId="1">Quelldaten!$B$14</definedName>
    <definedName name="SummeSoll" localSheetId="3">'Soll-Ist 2'!$C$15</definedName>
    <definedName name="SummeSoll" localSheetId="4">'Soll-Ist 3'!$C$15</definedName>
    <definedName name="SummeSoll" localSheetId="5">'Soll-Ist 4'!$C$15</definedName>
    <definedName name="SummeSoll">'Soll-Ist 1'!$B$14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4" i="12" l="1"/>
  <c r="B14" i="12"/>
  <c r="D15" i="9"/>
  <c r="C15" i="9"/>
  <c r="F2" i="9" s="1"/>
  <c r="G14" i="9"/>
  <c r="E14" i="9"/>
  <c r="G13" i="9"/>
  <c r="E13" i="9"/>
  <c r="G12" i="9"/>
  <c r="E12" i="9"/>
  <c r="G11" i="9"/>
  <c r="E11" i="9"/>
  <c r="G10" i="9"/>
  <c r="E10" i="9"/>
  <c r="G9" i="9"/>
  <c r="E9" i="9"/>
  <c r="G8" i="9"/>
  <c r="E8" i="9"/>
  <c r="G7" i="9"/>
  <c r="E7" i="9"/>
  <c r="G6" i="9"/>
  <c r="E6" i="9"/>
  <c r="G5" i="9"/>
  <c r="E5" i="9"/>
  <c r="G4" i="9"/>
  <c r="E4" i="9"/>
  <c r="G3" i="9"/>
  <c r="E3" i="9"/>
  <c r="D15" i="8"/>
  <c r="C15" i="8"/>
  <c r="G14" i="8"/>
  <c r="E14" i="8"/>
  <c r="G13" i="8"/>
  <c r="E13" i="8"/>
  <c r="G12" i="8"/>
  <c r="E12" i="8"/>
  <c r="G11" i="8"/>
  <c r="E11" i="8"/>
  <c r="G10" i="8"/>
  <c r="E10" i="8"/>
  <c r="G9" i="8"/>
  <c r="E9" i="8"/>
  <c r="G8" i="8"/>
  <c r="E8" i="8"/>
  <c r="G7" i="8"/>
  <c r="E7" i="8"/>
  <c r="G6" i="8"/>
  <c r="E6" i="8"/>
  <c r="G5" i="8"/>
  <c r="E5" i="8"/>
  <c r="G4" i="8"/>
  <c r="E4" i="8"/>
  <c r="G3" i="8"/>
  <c r="E3" i="8"/>
  <c r="F2" i="8"/>
  <c r="F3" i="8" s="1"/>
  <c r="E4" i="7"/>
  <c r="E5" i="7"/>
  <c r="E6" i="7"/>
  <c r="E7" i="7"/>
  <c r="E8" i="7"/>
  <c r="E9" i="7"/>
  <c r="E10" i="7"/>
  <c r="E11" i="7"/>
  <c r="E12" i="7"/>
  <c r="E13" i="7"/>
  <c r="E14" i="7"/>
  <c r="E3" i="7"/>
  <c r="D15" i="7"/>
  <c r="C15" i="7"/>
  <c r="F2" i="7" s="1"/>
  <c r="F3" i="9" l="1"/>
  <c r="F4" i="9"/>
  <c r="F5" i="9" s="1"/>
  <c r="F6" i="9" s="1"/>
  <c r="F7" i="9" s="1"/>
  <c r="F8" i="9" s="1"/>
  <c r="F9" i="9" s="1"/>
  <c r="F10" i="9" s="1"/>
  <c r="F11" i="9" s="1"/>
  <c r="F12" i="9" s="1"/>
  <c r="F13" i="9" s="1"/>
  <c r="F14" i="9" s="1"/>
  <c r="H14" i="9" s="1"/>
  <c r="F3" i="7"/>
  <c r="F4" i="7" s="1"/>
  <c r="F5" i="7" s="1"/>
  <c r="F6" i="7" s="1"/>
  <c r="F7" i="7" s="1"/>
  <c r="F8" i="7" s="1"/>
  <c r="F9" i="7" s="1"/>
  <c r="F10" i="7" s="1"/>
  <c r="F11" i="7" s="1"/>
  <c r="F12" i="7" s="1"/>
  <c r="F13" i="7" s="1"/>
  <c r="F14" i="7" s="1"/>
  <c r="F4" i="8"/>
  <c r="F5" i="8" s="1"/>
  <c r="F6" i="8" s="1"/>
  <c r="F7" i="8" s="1"/>
  <c r="F8" i="8" s="1"/>
  <c r="F9" i="8" s="1"/>
  <c r="F10" i="8" s="1"/>
  <c r="F11" i="8" s="1"/>
  <c r="F12" i="8" s="1"/>
  <c r="F13" i="8" s="1"/>
  <c r="F14" i="8" s="1"/>
  <c r="H14" i="8" s="1"/>
  <c r="H3" i="8"/>
  <c r="H8" i="9"/>
  <c r="H9" i="9"/>
  <c r="H13" i="9"/>
  <c r="H3" i="9"/>
  <c r="H5" i="9"/>
  <c r="H10" i="9"/>
  <c r="H12" i="9"/>
  <c r="H2" i="8"/>
  <c r="H2" i="9"/>
  <c r="B14" i="1"/>
  <c r="C14" i="1"/>
  <c r="H13" i="8" l="1"/>
  <c r="H5" i="8"/>
  <c r="H8" i="8"/>
  <c r="H6" i="9"/>
  <c r="H11" i="8"/>
  <c r="H6" i="8"/>
  <c r="H9" i="8"/>
  <c r="H12" i="8"/>
  <c r="H4" i="8"/>
  <c r="H7" i="9"/>
  <c r="H11" i="9"/>
  <c r="H4" i="9"/>
  <c r="H7" i="8"/>
  <c r="H10" i="8"/>
</calcChain>
</file>

<file path=xl/sharedStrings.xml><?xml version="1.0" encoding="utf-8"?>
<sst xmlns="http://schemas.openxmlformats.org/spreadsheetml/2006/main" count="108" uniqueCount="35">
  <si>
    <t>Monat</t>
  </si>
  <si>
    <t>Soll</t>
  </si>
  <si>
    <t>Ist</t>
  </si>
  <si>
    <t>Jan</t>
  </si>
  <si>
    <t>Feb</t>
  </si>
  <si>
    <t>Mrz</t>
  </si>
  <si>
    <t>Apr</t>
  </si>
  <si>
    <t>Mai</t>
  </si>
  <si>
    <t>Jun</t>
  </si>
  <si>
    <t>Jul</t>
  </si>
  <si>
    <t>Aug</t>
  </si>
  <si>
    <t>Sep</t>
  </si>
  <si>
    <t>Okt</t>
  </si>
  <si>
    <t>Nov</t>
  </si>
  <si>
    <t>Dez</t>
  </si>
  <si>
    <t>Summe</t>
  </si>
  <si>
    <t>Plan</t>
  </si>
  <si>
    <t>A</t>
  </si>
  <si>
    <t>B</t>
  </si>
  <si>
    <t>C</t>
  </si>
  <si>
    <t>D</t>
  </si>
  <si>
    <t>E</t>
  </si>
  <si>
    <t>F</t>
  </si>
  <si>
    <t>Kapitel</t>
  </si>
  <si>
    <t>Thema</t>
  </si>
  <si>
    <t>Inhalt</t>
  </si>
  <si>
    <t>Autor</t>
  </si>
  <si>
    <t>Harald Nahrstedt</t>
  </si>
  <si>
    <t>Version</t>
  </si>
  <si>
    <t>Soll-Ist-Vergleich</t>
  </si>
  <si>
    <t>Excel in Perfektion</t>
  </si>
  <si>
    <t>Springer Vieweg Verlag</t>
  </si>
  <si>
    <t>Letzte Bearbeitung</t>
  </si>
  <si>
    <t>5.0</t>
  </si>
  <si>
    <t>Prozesse organisieren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</si>
</sst>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[$€-1]_-;\-* #,##0.00\ [$€-1]_-;_-* &quot;-&quot;??\ [$€-1]_-"/>
    <numFmt numFmtId="165" formatCode="#,##0.00\ &quot;€&quot;"/>
  </numFmts>
  <fonts count="8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Frutiger 45 Light"/>
    </font>
    <font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2" fillId="0" borderId="0"/>
    <xf numFmtId="0" fontId="3" fillId="0" borderId="0"/>
    <xf numFmtId="0" fontId="6" fillId="0" borderId="0"/>
    <xf numFmtId="0" fontId="3" fillId="0" borderId="0"/>
    <xf numFmtId="16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3" fillId="0" borderId="0"/>
  </cellStyleXfs>
  <cellXfs count="23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5" fillId="0" borderId="0" xfId="2" applyFont="1"/>
    <xf numFmtId="14" fontId="5" fillId="0" borderId="0" xfId="2" applyNumberFormat="1" applyFont="1" applyAlignment="1">
      <alignment horizontal="left"/>
    </xf>
    <xf numFmtId="0" fontId="5" fillId="0" borderId="0" xfId="2" quotePrefix="1" applyFont="1" applyAlignment="1">
      <alignment horizontal="left" indent="1"/>
    </xf>
    <xf numFmtId="0" fontId="5" fillId="0" borderId="0" xfId="2" applyFont="1" applyAlignment="1">
      <alignment horizontal="left" indent="1"/>
    </xf>
    <xf numFmtId="0" fontId="5" fillId="0" borderId="0" xfId="4" applyFont="1" applyAlignment="1">
      <alignment horizontal="left" indent="1"/>
    </xf>
    <xf numFmtId="0" fontId="0" fillId="0" borderId="0" xfId="3" applyFont="1" applyAlignment="1">
      <alignment horizontal="left" indent="1"/>
    </xf>
    <xf numFmtId="14" fontId="5" fillId="0" borderId="0" xfId="2" applyNumberFormat="1" applyFont="1" applyAlignment="1">
      <alignment horizontal="left" indent="1"/>
    </xf>
    <xf numFmtId="0" fontId="7" fillId="0" borderId="0" xfId="2" applyFont="1" applyAlignment="1">
      <alignment horizontal="left" indent="1"/>
    </xf>
    <xf numFmtId="0" fontId="5" fillId="0" borderId="0" xfId="3" applyFont="1" applyAlignment="1">
      <alignment horizontal="left" indent="1"/>
    </xf>
    <xf numFmtId="0" fontId="4" fillId="2" borderId="0" xfId="4" applyFont="1" applyFill="1"/>
    <xf numFmtId="0" fontId="4" fillId="2" borderId="0" xfId="4" applyFont="1" applyFill="1" applyAlignment="1">
      <alignment horizontal="center"/>
    </xf>
    <xf numFmtId="0" fontId="5" fillId="3" borderId="0" xfId="4" applyFont="1" applyFill="1" applyAlignment="1">
      <alignment wrapText="1"/>
    </xf>
    <xf numFmtId="0" fontId="5" fillId="3" borderId="0" xfId="4" applyFont="1" applyFill="1" applyAlignment="1">
      <alignment horizontal="center" wrapText="1"/>
    </xf>
    <xf numFmtId="0" fontId="5" fillId="3" borderId="0" xfId="4" applyFont="1" applyFill="1"/>
    <xf numFmtId="165" fontId="0" fillId="0" borderId="0" xfId="0" applyNumberFormat="1"/>
    <xf numFmtId="0" fontId="5" fillId="4" borderId="0" xfId="2" applyFont="1" applyFill="1"/>
    <xf numFmtId="0" fontId="5" fillId="4" borderId="0" xfId="2" applyFont="1" applyFill="1" applyAlignment="1">
      <alignment horizontal="right"/>
    </xf>
    <xf numFmtId="0" fontId="5" fillId="4" borderId="0" xfId="2" applyFont="1" applyFill="1" applyAlignment="1">
      <alignment horizontal="right" indent="1"/>
    </xf>
    <xf numFmtId="0" fontId="1" fillId="0" borderId="0" xfId="2" applyFont="1" applyAlignment="1">
      <alignment horizontal="left" indent="1"/>
    </xf>
  </cellXfs>
  <cellStyles count="8">
    <cellStyle name="Euro" xfId="5" xr:uid="{00000000-0005-0000-0000-000000000000}"/>
    <cellStyle name="Prozent 2" xfId="6" xr:uid="{00000000-0005-0000-0000-000001000000}"/>
    <cellStyle name="Standard" xfId="0" builtinId="0"/>
    <cellStyle name="Standard 2" xfId="1" xr:uid="{00000000-0005-0000-0000-000003000000}"/>
    <cellStyle name="Standard 2 2" xfId="4" xr:uid="{00000000-0005-0000-0000-000004000000}"/>
    <cellStyle name="Standard 3" xfId="7" xr:uid="{00000000-0005-0000-0000-000005000000}"/>
    <cellStyle name="Standard 4" xfId="3" xr:uid="{00000000-0005-0000-0000-000006000000}"/>
    <cellStyle name="Standard 4 2" xfId="2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Soll-Ist-Vergleich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'Soll-Ist 1'!$A$2:$A$13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Mrz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'Soll-Ist 1'!$B$2:$B$13</c:f>
              <c:numCache>
                <c:formatCode>#,##0.00\ "€"</c:formatCode>
                <c:ptCount val="12"/>
                <c:pt idx="0">
                  <c:v>120</c:v>
                </c:pt>
                <c:pt idx="1">
                  <c:v>103</c:v>
                </c:pt>
                <c:pt idx="2">
                  <c:v>112</c:v>
                </c:pt>
                <c:pt idx="3">
                  <c:v>109</c:v>
                </c:pt>
                <c:pt idx="4">
                  <c:v>112</c:v>
                </c:pt>
                <c:pt idx="5">
                  <c:v>106</c:v>
                </c:pt>
                <c:pt idx="6">
                  <c:v>132</c:v>
                </c:pt>
                <c:pt idx="7">
                  <c:v>141</c:v>
                </c:pt>
                <c:pt idx="8">
                  <c:v>123</c:v>
                </c:pt>
                <c:pt idx="9">
                  <c:v>111</c:v>
                </c:pt>
                <c:pt idx="10">
                  <c:v>109</c:v>
                </c:pt>
                <c:pt idx="11">
                  <c:v>115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F8D-441B-A3BB-7ECA1291B713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'Soll-Ist 1'!$A$2:$A$13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Mrz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'Soll-Ist 1'!$C$2:$C$13</c:f>
              <c:numCache>
                <c:formatCode>#,##0.00\ "€"</c:formatCode>
                <c:ptCount val="12"/>
                <c:pt idx="0">
                  <c:v>88</c:v>
                </c:pt>
                <c:pt idx="1">
                  <c:v>92</c:v>
                </c:pt>
                <c:pt idx="2">
                  <c:v>107</c:v>
                </c:pt>
                <c:pt idx="3">
                  <c:v>99</c:v>
                </c:pt>
                <c:pt idx="4">
                  <c:v>117</c:v>
                </c:pt>
                <c:pt idx="5">
                  <c:v>122</c:v>
                </c:pt>
                <c:pt idx="6">
                  <c:v>112</c:v>
                </c:pt>
                <c:pt idx="7">
                  <c:v>125</c:v>
                </c:pt>
                <c:pt idx="8">
                  <c:v>98</c:v>
                </c:pt>
                <c:pt idx="9">
                  <c:v>103</c:v>
                </c:pt>
                <c:pt idx="10">
                  <c:v>97</c:v>
                </c:pt>
                <c:pt idx="11">
                  <c:v>105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F8D-441B-A3BB-7ECA1291B7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73050072"/>
        <c:axId val="573054664"/>
      </c:barChart>
      <c:catAx>
        <c:axId val="5730500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73054664"/>
        <c:crosses val="autoZero"/>
        <c:auto val="1"/>
        <c:lblAlgn val="ctr"/>
        <c:lblOffset val="100"/>
        <c:noMultiLvlLbl val="0"/>
      </c:catAx>
      <c:valAx>
        <c:axId val="5730546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\ &quot;€&quot;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730500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invertIfNegative val="0"/>
          <c:cat>
            <c:strRef>
              <c:f>'Soll-Ist 2'!$B$2:$B$14</c:f>
              <c:strCache>
                <c:ptCount val="13"/>
                <c:pt idx="0">
                  <c:v>Soll</c:v>
                </c:pt>
                <c:pt idx="1">
                  <c:v>Jan</c:v>
                </c:pt>
                <c:pt idx="2">
                  <c:v>Feb</c:v>
                </c:pt>
                <c:pt idx="3">
                  <c:v>Mrz</c:v>
                </c:pt>
                <c:pt idx="4">
                  <c:v>Apr</c:v>
                </c:pt>
                <c:pt idx="5">
                  <c:v>Mai</c:v>
                </c:pt>
                <c:pt idx="6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Okt</c:v>
                </c:pt>
                <c:pt idx="11">
                  <c:v>Nov</c:v>
                </c:pt>
                <c:pt idx="12">
                  <c:v>Dez</c:v>
                </c:pt>
              </c:strCache>
            </c:strRef>
          </c:cat>
          <c:val>
            <c:numRef>
              <c:f>'Soll-Ist 2'!$F$2:$F$14</c:f>
              <c:numCache>
                <c:formatCode>General</c:formatCode>
                <c:ptCount val="13"/>
                <c:pt idx="0">
                  <c:v>1393</c:v>
                </c:pt>
                <c:pt idx="1">
                  <c:v>1361</c:v>
                </c:pt>
                <c:pt idx="2">
                  <c:v>1350</c:v>
                </c:pt>
                <c:pt idx="3">
                  <c:v>1345</c:v>
                </c:pt>
                <c:pt idx="4">
                  <c:v>1335</c:v>
                </c:pt>
                <c:pt idx="5">
                  <c:v>1340</c:v>
                </c:pt>
                <c:pt idx="6">
                  <c:v>1356</c:v>
                </c:pt>
                <c:pt idx="7">
                  <c:v>1336</c:v>
                </c:pt>
                <c:pt idx="8">
                  <c:v>1320</c:v>
                </c:pt>
                <c:pt idx="9">
                  <c:v>1295</c:v>
                </c:pt>
                <c:pt idx="10">
                  <c:v>1287</c:v>
                </c:pt>
                <c:pt idx="11">
                  <c:v>1275</c:v>
                </c:pt>
                <c:pt idx="12">
                  <c:v>1265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51-4F25-A7F0-331C341FE7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8044544"/>
        <c:axId val="91702400"/>
      </c:barChart>
      <c:catAx>
        <c:axId val="78044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91702400"/>
        <c:crosses val="autoZero"/>
        <c:auto val="1"/>
        <c:lblAlgn val="ctr"/>
        <c:lblOffset val="100"/>
        <c:noMultiLvlLbl val="0"/>
      </c:catAx>
      <c:valAx>
        <c:axId val="9170240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804454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70000000000000007" r="0.70000000000000007" t="0.78740157499999996" header="0.30000000000000004" footer="0.30000000000000004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invertIfNegative val="0"/>
          <c:cat>
            <c:strRef>
              <c:f>'Soll-Ist 3'!$B$2:$B$14</c:f>
              <c:strCache>
                <c:ptCount val="13"/>
                <c:pt idx="0">
                  <c:v>Soll</c:v>
                </c:pt>
                <c:pt idx="1">
                  <c:v>Jan</c:v>
                </c:pt>
                <c:pt idx="2">
                  <c:v>Feb</c:v>
                </c:pt>
                <c:pt idx="3">
                  <c:v>Mrz</c:v>
                </c:pt>
                <c:pt idx="4">
                  <c:v>Apr</c:v>
                </c:pt>
                <c:pt idx="5">
                  <c:v>Mai</c:v>
                </c:pt>
                <c:pt idx="6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Okt</c:v>
                </c:pt>
                <c:pt idx="11">
                  <c:v>Nov</c:v>
                </c:pt>
                <c:pt idx="12">
                  <c:v>Dez</c:v>
                </c:pt>
              </c:strCache>
            </c:strRef>
          </c:cat>
          <c:val>
            <c:numRef>
              <c:f>'Soll-Ist 3'!$H$2:$H$14</c:f>
              <c:numCache>
                <c:formatCode>General</c:formatCode>
                <c:ptCount val="13"/>
                <c:pt idx="0">
                  <c:v>1393</c:v>
                </c:pt>
                <c:pt idx="1">
                  <c:v>1361</c:v>
                </c:pt>
                <c:pt idx="2">
                  <c:v>1350</c:v>
                </c:pt>
                <c:pt idx="3">
                  <c:v>1345</c:v>
                </c:pt>
                <c:pt idx="4">
                  <c:v>1335</c:v>
                </c:pt>
                <c:pt idx="5">
                  <c:v>1335</c:v>
                </c:pt>
                <c:pt idx="6">
                  <c:v>1340</c:v>
                </c:pt>
                <c:pt idx="7">
                  <c:v>1336</c:v>
                </c:pt>
                <c:pt idx="8">
                  <c:v>1320</c:v>
                </c:pt>
                <c:pt idx="9">
                  <c:v>1295</c:v>
                </c:pt>
                <c:pt idx="10">
                  <c:v>1287</c:v>
                </c:pt>
                <c:pt idx="11">
                  <c:v>1275</c:v>
                </c:pt>
                <c:pt idx="12">
                  <c:v>1265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8F-43CA-A68C-C2D1A6268465}"/>
            </c:ext>
          </c:extLst>
        </c:ser>
        <c:ser>
          <c:idx val="1"/>
          <c:order val="1"/>
          <c:invertIfNegative val="0"/>
          <c:val>
            <c:numRef>
              <c:f>'Soll-Ist 3'!$G$2:$G$14</c:f>
              <c:numCache>
                <c:formatCode>General</c:formatCode>
                <c:ptCount val="13"/>
                <c:pt idx="1">
                  <c:v>32</c:v>
                </c:pt>
                <c:pt idx="2">
                  <c:v>11</c:v>
                </c:pt>
                <c:pt idx="3">
                  <c:v>5</c:v>
                </c:pt>
                <c:pt idx="4">
                  <c:v>10</c:v>
                </c:pt>
                <c:pt idx="5">
                  <c:v>-5</c:v>
                </c:pt>
                <c:pt idx="6">
                  <c:v>-16</c:v>
                </c:pt>
                <c:pt idx="7">
                  <c:v>20</c:v>
                </c:pt>
                <c:pt idx="8">
                  <c:v>16</c:v>
                </c:pt>
                <c:pt idx="9">
                  <c:v>25</c:v>
                </c:pt>
                <c:pt idx="10">
                  <c:v>8</c:v>
                </c:pt>
                <c:pt idx="11">
                  <c:v>12</c:v>
                </c:pt>
                <c:pt idx="12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D8F-43CA-A68C-C2D1A6268465}"/>
            </c:ext>
          </c:extLst>
        </c:ser>
        <c:ser>
          <c:idx val="2"/>
          <c:order val="2"/>
          <c:invertIfNegative val="0"/>
          <c:val>
            <c:numRef>
              <c:f>'Soll-Ist 3'!$E$2:$E$14</c:f>
              <c:numCache>
                <c:formatCode>General</c:formatCode>
                <c:ptCount val="13"/>
                <c:pt idx="1">
                  <c:v>-32</c:v>
                </c:pt>
                <c:pt idx="2">
                  <c:v>-11</c:v>
                </c:pt>
                <c:pt idx="3">
                  <c:v>-5</c:v>
                </c:pt>
                <c:pt idx="4">
                  <c:v>-10</c:v>
                </c:pt>
                <c:pt idx="5">
                  <c:v>5</c:v>
                </c:pt>
                <c:pt idx="6">
                  <c:v>16</c:v>
                </c:pt>
                <c:pt idx="7">
                  <c:v>-20</c:v>
                </c:pt>
                <c:pt idx="8">
                  <c:v>-16</c:v>
                </c:pt>
                <c:pt idx="9">
                  <c:v>-25</c:v>
                </c:pt>
                <c:pt idx="10">
                  <c:v>-8</c:v>
                </c:pt>
                <c:pt idx="11">
                  <c:v>-12</c:v>
                </c:pt>
                <c:pt idx="12">
                  <c:v>-10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D8F-43CA-A68C-C2D1A62684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91732608"/>
        <c:axId val="91738496"/>
      </c:barChart>
      <c:catAx>
        <c:axId val="9173260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91738496"/>
        <c:crosses val="autoZero"/>
        <c:auto val="1"/>
        <c:lblAlgn val="ctr"/>
        <c:lblOffset val="100"/>
        <c:noMultiLvlLbl val="0"/>
      </c:catAx>
      <c:valAx>
        <c:axId val="91738496"/>
        <c:scaling>
          <c:orientation val="minMax"/>
          <c:max val="1400"/>
          <c:min val="125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9173260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70000000000000007" r="0.70000000000000007" t="0.78740157499999996" header="0.30000000000000004" footer="0.30000000000000004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Soll/Ist</c:v>
          </c:tx>
          <c:spPr>
            <a:solidFill>
              <a:schemeClr val="bg1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0070C0"/>
              </a:solidFill>
            </c:spPr>
            <c:extLst>
              <c:ext xmlns:c16="http://schemas.microsoft.com/office/drawing/2014/chart" uri="{C3380CC4-5D6E-409C-BE32-E72D297353CC}">
                <c16:uniqueId val="{00000001-9EB5-48B1-8FF4-A306EB34D28C}"/>
              </c:ext>
            </c:extLst>
          </c:dPt>
          <c:dPt>
            <c:idx val="12"/>
            <c:invertIfNegative val="0"/>
            <c:bubble3D val="0"/>
            <c:spPr>
              <a:solidFill>
                <a:srgbClr val="0070C0"/>
              </a:solidFill>
            </c:spPr>
            <c:extLst>
              <c:ext xmlns:c16="http://schemas.microsoft.com/office/drawing/2014/chart" uri="{C3380CC4-5D6E-409C-BE32-E72D297353CC}">
                <c16:uniqueId val="{00000003-9EB5-48B1-8FF4-A306EB34D28C}"/>
              </c:ext>
            </c:extLst>
          </c:dPt>
          <c:cat>
            <c:strRef>
              <c:f>'Soll-Ist 4'!$B$2:$B$14</c:f>
              <c:strCache>
                <c:ptCount val="13"/>
                <c:pt idx="0">
                  <c:v>Soll</c:v>
                </c:pt>
                <c:pt idx="1">
                  <c:v>Jan</c:v>
                </c:pt>
                <c:pt idx="2">
                  <c:v>Feb</c:v>
                </c:pt>
                <c:pt idx="3">
                  <c:v>Mrz</c:v>
                </c:pt>
                <c:pt idx="4">
                  <c:v>Apr</c:v>
                </c:pt>
                <c:pt idx="5">
                  <c:v>Mai</c:v>
                </c:pt>
                <c:pt idx="6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Okt</c:v>
                </c:pt>
                <c:pt idx="11">
                  <c:v>Nov</c:v>
                </c:pt>
                <c:pt idx="12">
                  <c:v>Dez</c:v>
                </c:pt>
              </c:strCache>
            </c:strRef>
          </c:cat>
          <c:val>
            <c:numRef>
              <c:f>'Soll-Ist 4'!$H$2:$H$14</c:f>
              <c:numCache>
                <c:formatCode>General</c:formatCode>
                <c:ptCount val="13"/>
                <c:pt idx="0">
                  <c:v>1393</c:v>
                </c:pt>
                <c:pt idx="1">
                  <c:v>1361</c:v>
                </c:pt>
                <c:pt idx="2">
                  <c:v>1350</c:v>
                </c:pt>
                <c:pt idx="3">
                  <c:v>1345</c:v>
                </c:pt>
                <c:pt idx="4">
                  <c:v>1335</c:v>
                </c:pt>
                <c:pt idx="5">
                  <c:v>1335</c:v>
                </c:pt>
                <c:pt idx="6">
                  <c:v>1340</c:v>
                </c:pt>
                <c:pt idx="7">
                  <c:v>1336</c:v>
                </c:pt>
                <c:pt idx="8">
                  <c:v>1320</c:v>
                </c:pt>
                <c:pt idx="9">
                  <c:v>1295</c:v>
                </c:pt>
                <c:pt idx="10">
                  <c:v>1287</c:v>
                </c:pt>
                <c:pt idx="11">
                  <c:v>1275</c:v>
                </c:pt>
                <c:pt idx="12">
                  <c:v>1265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EB5-48B1-8FF4-A306EB34D28C}"/>
            </c:ext>
          </c:extLst>
        </c:ser>
        <c:ser>
          <c:idx val="1"/>
          <c:order val="1"/>
          <c:tx>
            <c:v>Negative Differenzen</c:v>
          </c:tx>
          <c:spPr>
            <a:solidFill>
              <a:srgbClr val="FF0000"/>
            </a:solidFill>
          </c:spPr>
          <c:invertIfNegative val="0"/>
          <c:val>
            <c:numRef>
              <c:f>'Soll-Ist 4'!$G$2:$G$14</c:f>
              <c:numCache>
                <c:formatCode>General</c:formatCode>
                <c:ptCount val="13"/>
                <c:pt idx="1">
                  <c:v>32</c:v>
                </c:pt>
                <c:pt idx="2">
                  <c:v>11</c:v>
                </c:pt>
                <c:pt idx="3">
                  <c:v>5</c:v>
                </c:pt>
                <c:pt idx="4">
                  <c:v>10</c:v>
                </c:pt>
                <c:pt idx="5">
                  <c:v>-5</c:v>
                </c:pt>
                <c:pt idx="6">
                  <c:v>-16</c:v>
                </c:pt>
                <c:pt idx="7">
                  <c:v>20</c:v>
                </c:pt>
                <c:pt idx="8">
                  <c:v>16</c:v>
                </c:pt>
                <c:pt idx="9">
                  <c:v>25</c:v>
                </c:pt>
                <c:pt idx="10">
                  <c:v>8</c:v>
                </c:pt>
                <c:pt idx="11">
                  <c:v>12</c:v>
                </c:pt>
                <c:pt idx="12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EB5-48B1-8FF4-A306EB34D28C}"/>
            </c:ext>
          </c:extLst>
        </c:ser>
        <c:ser>
          <c:idx val="2"/>
          <c:order val="2"/>
          <c:tx>
            <c:v>Positive Differenzen</c:v>
          </c:tx>
          <c:spPr>
            <a:solidFill>
              <a:srgbClr val="00B050"/>
            </a:solidFill>
          </c:spPr>
          <c:invertIfNegative val="0"/>
          <c:val>
            <c:numRef>
              <c:f>'Soll-Ist 4'!$E$2:$E$14</c:f>
              <c:numCache>
                <c:formatCode>General</c:formatCode>
                <c:ptCount val="13"/>
                <c:pt idx="1">
                  <c:v>-32</c:v>
                </c:pt>
                <c:pt idx="2">
                  <c:v>-11</c:v>
                </c:pt>
                <c:pt idx="3">
                  <c:v>-5</c:v>
                </c:pt>
                <c:pt idx="4">
                  <c:v>-10</c:v>
                </c:pt>
                <c:pt idx="5">
                  <c:v>5</c:v>
                </c:pt>
                <c:pt idx="6">
                  <c:v>16</c:v>
                </c:pt>
                <c:pt idx="7">
                  <c:v>-20</c:v>
                </c:pt>
                <c:pt idx="8">
                  <c:v>-16</c:v>
                </c:pt>
                <c:pt idx="9">
                  <c:v>-25</c:v>
                </c:pt>
                <c:pt idx="10">
                  <c:v>-8</c:v>
                </c:pt>
                <c:pt idx="11">
                  <c:v>-12</c:v>
                </c:pt>
                <c:pt idx="12">
                  <c:v>-10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EB5-48B1-8FF4-A306EB34D2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91859584"/>
        <c:axId val="91869568"/>
      </c:barChart>
      <c:catAx>
        <c:axId val="9185958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91869568"/>
        <c:crosses val="autoZero"/>
        <c:auto val="1"/>
        <c:lblAlgn val="ctr"/>
        <c:lblOffset val="100"/>
        <c:noMultiLvlLbl val="0"/>
      </c:catAx>
      <c:valAx>
        <c:axId val="91869568"/>
        <c:scaling>
          <c:orientation val="minMax"/>
          <c:max val="1400"/>
          <c:min val="1250"/>
        </c:scaling>
        <c:delete val="0"/>
        <c:axPos val="l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crossAx val="9185958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70000000000000007" r="0.70000000000000007" t="0.78740157499999996" header="0.30000000000000004" footer="0.30000000000000004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invertIfNegative val="0"/>
          <c:dPt>
            <c:idx val="1"/>
            <c:invertIfNegative val="0"/>
            <c:bubble3D val="0"/>
            <c:spPr>
              <a:noFill/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1-8C56-44FB-93FC-26B0329A6BDB}"/>
              </c:ext>
            </c:extLst>
          </c:dPt>
          <c:dPt>
            <c:idx val="2"/>
            <c:invertIfNegative val="0"/>
            <c:bubble3D val="0"/>
            <c:spPr>
              <a:noFill/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3-8C56-44FB-93FC-26B0329A6BDB}"/>
              </c:ext>
            </c:extLst>
          </c:dPt>
          <c:dPt>
            <c:idx val="3"/>
            <c:invertIfNegative val="0"/>
            <c:bubble3D val="0"/>
            <c:spPr>
              <a:noFill/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5-8C56-44FB-93FC-26B0329A6BDB}"/>
              </c:ext>
            </c:extLst>
          </c:dPt>
          <c:dPt>
            <c:idx val="4"/>
            <c:invertIfNegative val="0"/>
            <c:bubble3D val="0"/>
            <c:spPr>
              <a:noFill/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7-8C56-44FB-93FC-26B0329A6BDB}"/>
              </c:ext>
            </c:extLst>
          </c:dPt>
          <c:dPt>
            <c:idx val="5"/>
            <c:invertIfNegative val="0"/>
            <c:bubble3D val="0"/>
            <c:spPr>
              <a:noFill/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9-8C56-44FB-93FC-26B0329A6BDB}"/>
              </c:ext>
            </c:extLst>
          </c:dPt>
          <c:dPt>
            <c:idx val="6"/>
            <c:invertIfNegative val="0"/>
            <c:bubble3D val="0"/>
            <c:spPr>
              <a:noFill/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B-8C56-44FB-93FC-26B0329A6BDB}"/>
              </c:ext>
            </c:extLst>
          </c:dPt>
          <c:cat>
            <c:strRef>
              <c:f>'Plan-Ist 1'!$B$2:$B$9</c:f>
              <c:strCache>
                <c:ptCount val="8"/>
                <c:pt idx="0">
                  <c:v>Plan</c:v>
                </c:pt>
                <c:pt idx="1">
                  <c:v>A</c:v>
                </c:pt>
                <c:pt idx="2">
                  <c:v>B</c:v>
                </c:pt>
                <c:pt idx="3">
                  <c:v>C</c:v>
                </c:pt>
                <c:pt idx="4">
                  <c:v>D</c:v>
                </c:pt>
                <c:pt idx="5">
                  <c:v>E</c:v>
                </c:pt>
                <c:pt idx="6">
                  <c:v>F</c:v>
                </c:pt>
                <c:pt idx="7">
                  <c:v>Ist</c:v>
                </c:pt>
              </c:strCache>
            </c:strRef>
          </c:cat>
          <c:val>
            <c:numRef>
              <c:f>'Plan-Ist 1'!$C$2:$C$9</c:f>
              <c:numCache>
                <c:formatCode>General</c:formatCode>
                <c:ptCount val="8"/>
                <c:pt idx="0">
                  <c:v>2206.4</c:v>
                </c:pt>
                <c:pt idx="1">
                  <c:v>1413.9</c:v>
                </c:pt>
                <c:pt idx="2">
                  <c:v>1394.3</c:v>
                </c:pt>
                <c:pt idx="3">
                  <c:v>1377.5</c:v>
                </c:pt>
                <c:pt idx="4">
                  <c:v>1349.7</c:v>
                </c:pt>
                <c:pt idx="5">
                  <c:v>1330.5</c:v>
                </c:pt>
                <c:pt idx="6">
                  <c:v>1097.0999999999999</c:v>
                </c:pt>
                <c:pt idx="7">
                  <c:v>1097.0999999999999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8C56-44FB-93FC-26B0329A6BDB}"/>
            </c:ext>
          </c:extLst>
        </c:ser>
        <c:ser>
          <c:idx val="1"/>
          <c:order val="1"/>
          <c:spPr>
            <a:solidFill>
              <a:srgbClr val="FF0000"/>
            </a:solidFill>
          </c:spPr>
          <c:invertIfNegative val="0"/>
          <c:cat>
            <c:strRef>
              <c:f>'Plan-Ist 1'!$B$2:$B$9</c:f>
              <c:strCache>
                <c:ptCount val="8"/>
                <c:pt idx="0">
                  <c:v>Plan</c:v>
                </c:pt>
                <c:pt idx="1">
                  <c:v>A</c:v>
                </c:pt>
                <c:pt idx="2">
                  <c:v>B</c:v>
                </c:pt>
                <c:pt idx="3">
                  <c:v>C</c:v>
                </c:pt>
                <c:pt idx="4">
                  <c:v>D</c:v>
                </c:pt>
                <c:pt idx="5">
                  <c:v>E</c:v>
                </c:pt>
                <c:pt idx="6">
                  <c:v>F</c:v>
                </c:pt>
                <c:pt idx="7">
                  <c:v>Ist</c:v>
                </c:pt>
              </c:strCache>
            </c:strRef>
          </c:cat>
          <c:val>
            <c:numRef>
              <c:f>'Plan-Ist 1'!$D$2:$D$9</c:f>
              <c:numCache>
                <c:formatCode>General</c:formatCode>
                <c:ptCount val="8"/>
                <c:pt idx="1">
                  <c:v>792.5</c:v>
                </c:pt>
                <c:pt idx="2">
                  <c:v>19.600000000000001</c:v>
                </c:pt>
                <c:pt idx="3">
                  <c:v>16.8</c:v>
                </c:pt>
                <c:pt idx="4">
                  <c:v>27.8</c:v>
                </c:pt>
                <c:pt idx="5">
                  <c:v>19.2</c:v>
                </c:pt>
                <c:pt idx="6">
                  <c:v>233.4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8C56-44FB-93FC-26B0329A6B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92839296"/>
        <c:axId val="92853376"/>
      </c:barChart>
      <c:catAx>
        <c:axId val="92839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92853376"/>
        <c:crosses val="autoZero"/>
        <c:auto val="1"/>
        <c:lblAlgn val="ctr"/>
        <c:lblOffset val="100"/>
        <c:noMultiLvlLbl val="0"/>
      </c:catAx>
      <c:valAx>
        <c:axId val="92853376"/>
        <c:scaling>
          <c:orientation val="minMax"/>
          <c:max val="2300"/>
          <c:min val="100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9283929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8740157499999996" l="0.70000000000000007" r="0.70000000000000007" t="0.78740157499999996" header="0.30000000000000004" footer="0.30000000000000004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invertIfNegative val="0"/>
          <c:dPt>
            <c:idx val="1"/>
            <c:invertIfNegative val="0"/>
            <c:bubble3D val="0"/>
            <c:spPr>
              <a:noFill/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1-D6D8-4CC2-B070-9D5C989062EA}"/>
              </c:ext>
            </c:extLst>
          </c:dPt>
          <c:dPt>
            <c:idx val="2"/>
            <c:invertIfNegative val="0"/>
            <c:bubble3D val="0"/>
            <c:spPr>
              <a:noFill/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3-D6D8-4CC2-B070-9D5C989062EA}"/>
              </c:ext>
            </c:extLst>
          </c:dPt>
          <c:dPt>
            <c:idx val="3"/>
            <c:invertIfNegative val="0"/>
            <c:bubble3D val="0"/>
            <c:spPr>
              <a:noFill/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5-D6D8-4CC2-B070-9D5C989062EA}"/>
              </c:ext>
            </c:extLst>
          </c:dPt>
          <c:dPt>
            <c:idx val="4"/>
            <c:invertIfNegative val="0"/>
            <c:bubble3D val="0"/>
            <c:spPr>
              <a:noFill/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7-D6D8-4CC2-B070-9D5C989062EA}"/>
              </c:ext>
            </c:extLst>
          </c:dPt>
          <c:dPt>
            <c:idx val="5"/>
            <c:invertIfNegative val="0"/>
            <c:bubble3D val="0"/>
            <c:spPr>
              <a:noFill/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9-D6D8-4CC2-B070-9D5C989062EA}"/>
              </c:ext>
            </c:extLst>
          </c:dPt>
          <c:dPt>
            <c:idx val="6"/>
            <c:invertIfNegative val="0"/>
            <c:bubble3D val="0"/>
            <c:spPr>
              <a:noFill/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B-D6D8-4CC2-B070-9D5C989062EA}"/>
              </c:ext>
            </c:extLst>
          </c:dPt>
          <c:cat>
            <c:strRef>
              <c:f>'Plan-Ist 2'!$B$2:$B$9</c:f>
              <c:strCache>
                <c:ptCount val="8"/>
                <c:pt idx="0">
                  <c:v>Plan</c:v>
                </c:pt>
                <c:pt idx="1">
                  <c:v>A</c:v>
                </c:pt>
                <c:pt idx="2">
                  <c:v>B</c:v>
                </c:pt>
                <c:pt idx="3">
                  <c:v>C</c:v>
                </c:pt>
                <c:pt idx="4">
                  <c:v>D</c:v>
                </c:pt>
                <c:pt idx="5">
                  <c:v>E</c:v>
                </c:pt>
                <c:pt idx="6">
                  <c:v>F</c:v>
                </c:pt>
                <c:pt idx="7">
                  <c:v>Ist</c:v>
                </c:pt>
              </c:strCache>
            </c:strRef>
          </c:cat>
          <c:val>
            <c:numRef>
              <c:f>'Plan-Ist 2'!$C$2:$C$9</c:f>
              <c:numCache>
                <c:formatCode>General</c:formatCode>
                <c:ptCount val="8"/>
                <c:pt idx="0">
                  <c:v>2206.4</c:v>
                </c:pt>
                <c:pt idx="1">
                  <c:v>1413.9</c:v>
                </c:pt>
                <c:pt idx="2">
                  <c:v>1394.3</c:v>
                </c:pt>
                <c:pt idx="3">
                  <c:v>1377.5</c:v>
                </c:pt>
                <c:pt idx="4">
                  <c:v>1349.7</c:v>
                </c:pt>
                <c:pt idx="5">
                  <c:v>1330.5</c:v>
                </c:pt>
                <c:pt idx="6">
                  <c:v>1097.0999999999999</c:v>
                </c:pt>
                <c:pt idx="7">
                  <c:v>1097.0999999999999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D6D8-4CC2-B070-9D5C989062EA}"/>
            </c:ext>
          </c:extLst>
        </c:ser>
        <c:ser>
          <c:idx val="1"/>
          <c:order val="1"/>
          <c:spPr>
            <a:solidFill>
              <a:srgbClr val="FF0000"/>
            </a:solidFill>
          </c:spPr>
          <c:invertIfNegative val="0"/>
          <c:cat>
            <c:strRef>
              <c:f>'Plan-Ist 2'!$B$2:$B$9</c:f>
              <c:strCache>
                <c:ptCount val="8"/>
                <c:pt idx="0">
                  <c:v>Plan</c:v>
                </c:pt>
                <c:pt idx="1">
                  <c:v>A</c:v>
                </c:pt>
                <c:pt idx="2">
                  <c:v>B</c:v>
                </c:pt>
                <c:pt idx="3">
                  <c:v>C</c:v>
                </c:pt>
                <c:pt idx="4">
                  <c:v>D</c:v>
                </c:pt>
                <c:pt idx="5">
                  <c:v>E</c:v>
                </c:pt>
                <c:pt idx="6">
                  <c:v>F</c:v>
                </c:pt>
                <c:pt idx="7">
                  <c:v>Ist</c:v>
                </c:pt>
              </c:strCache>
            </c:strRef>
          </c:cat>
          <c:val>
            <c:numRef>
              <c:f>'Plan-Ist 2'!$D$2:$D$9</c:f>
              <c:numCache>
                <c:formatCode>General</c:formatCode>
                <c:ptCount val="8"/>
                <c:pt idx="1">
                  <c:v>792.5</c:v>
                </c:pt>
                <c:pt idx="2">
                  <c:v>19.600000000000001</c:v>
                </c:pt>
                <c:pt idx="3">
                  <c:v>16.8</c:v>
                </c:pt>
                <c:pt idx="4">
                  <c:v>27.8</c:v>
                </c:pt>
                <c:pt idx="5">
                  <c:v>19.2</c:v>
                </c:pt>
                <c:pt idx="6">
                  <c:v>233.4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D6D8-4CC2-B070-9D5C989062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92927488"/>
        <c:axId val="92929408"/>
      </c:barChart>
      <c:lineChart>
        <c:grouping val="standard"/>
        <c:varyColors val="0"/>
        <c:ser>
          <c:idx val="2"/>
          <c:order val="2"/>
          <c:spPr>
            <a:ln>
              <a:solidFill>
                <a:srgbClr val="00B0F0"/>
              </a:solidFill>
            </a:ln>
          </c:spPr>
          <c:marker>
            <c:symbol val="circle"/>
            <c:size val="7"/>
            <c:spPr>
              <a:solidFill>
                <a:schemeClr val="tx1"/>
              </a:solidFill>
            </c:spPr>
          </c:marker>
          <c:val>
            <c:numRef>
              <c:f>'Plan-Ist 2'!$D$2:$D$9</c:f>
              <c:numCache>
                <c:formatCode>General</c:formatCode>
                <c:ptCount val="8"/>
                <c:pt idx="1">
                  <c:v>792.5</c:v>
                </c:pt>
                <c:pt idx="2">
                  <c:v>19.600000000000001</c:v>
                </c:pt>
                <c:pt idx="3">
                  <c:v>16.8</c:v>
                </c:pt>
                <c:pt idx="4">
                  <c:v>27.8</c:v>
                </c:pt>
                <c:pt idx="5">
                  <c:v>19.2</c:v>
                </c:pt>
                <c:pt idx="6">
                  <c:v>233.4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D6D8-4CC2-B070-9D5C989062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945024"/>
        <c:axId val="92943488"/>
      </c:lineChart>
      <c:catAx>
        <c:axId val="92927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92929408"/>
        <c:crosses val="autoZero"/>
        <c:auto val="1"/>
        <c:lblAlgn val="ctr"/>
        <c:lblOffset val="100"/>
        <c:noMultiLvlLbl val="0"/>
      </c:catAx>
      <c:valAx>
        <c:axId val="92929408"/>
        <c:scaling>
          <c:orientation val="minMax"/>
          <c:max val="2300"/>
          <c:min val="100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92927488"/>
        <c:crosses val="autoZero"/>
        <c:crossBetween val="between"/>
      </c:valAx>
      <c:valAx>
        <c:axId val="92943488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crossAx val="92945024"/>
        <c:crosses val="max"/>
        <c:crossBetween val="between"/>
      </c:valAx>
      <c:catAx>
        <c:axId val="92945024"/>
        <c:scaling>
          <c:orientation val="minMax"/>
        </c:scaling>
        <c:delete val="1"/>
        <c:axPos val="b"/>
        <c:majorTickMark val="out"/>
        <c:minorTickMark val="none"/>
        <c:tickLblPos val="nextTo"/>
        <c:crossAx val="92943488"/>
        <c:crosses val="autoZero"/>
        <c:auto val="1"/>
        <c:lblAlgn val="ctr"/>
        <c:lblOffset val="100"/>
        <c:noMultiLvlLbl val="0"/>
      </c:catAx>
    </c:plotArea>
    <c:plotVisOnly val="1"/>
    <c:dispBlanksAs val="gap"/>
    <c:showDLblsOverMax val="0"/>
  </c:chart>
  <c:printSettings>
    <c:headerFooter/>
    <c:pageMargins b="0.78740157499999996" l="0.70000000000000007" r="0.70000000000000007" t="0.78740157499999996" header="0.30000000000000004" footer="0.30000000000000004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114300</xdr:colOff>
      <xdr:row>0</xdr:row>
      <xdr:rowOff>152400</xdr:rowOff>
    </xdr:from>
    <xdr:to>
      <xdr:col>9</xdr:col>
      <xdr:colOff>371475</xdr:colOff>
      <xdr:row>14</xdr:row>
      <xdr:rowOff>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9CB4B0BF-1ED5-41B0-9ADF-E2894EF704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357187</xdr:colOff>
      <xdr:row>1</xdr:row>
      <xdr:rowOff>9525</xdr:rowOff>
    </xdr:from>
    <xdr:to>
      <xdr:col>12</xdr:col>
      <xdr:colOff>357187</xdr:colOff>
      <xdr:row>15</xdr:row>
      <xdr:rowOff>85725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461962</xdr:colOff>
      <xdr:row>1</xdr:row>
      <xdr:rowOff>9525</xdr:rowOff>
    </xdr:from>
    <xdr:to>
      <xdr:col>14</xdr:col>
      <xdr:colOff>461962</xdr:colOff>
      <xdr:row>15</xdr:row>
      <xdr:rowOff>85725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461962</xdr:colOff>
      <xdr:row>1</xdr:row>
      <xdr:rowOff>9525</xdr:rowOff>
    </xdr:from>
    <xdr:to>
      <xdr:col>14</xdr:col>
      <xdr:colOff>461962</xdr:colOff>
      <xdr:row>15</xdr:row>
      <xdr:rowOff>85725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381000</xdr:colOff>
      <xdr:row>1</xdr:row>
      <xdr:rowOff>0</xdr:rowOff>
    </xdr:from>
    <xdr:to>
      <xdr:col>9</xdr:col>
      <xdr:colOff>476250</xdr:colOff>
      <xdr:row>18</xdr:row>
      <xdr:rowOff>142875</xdr:rowOff>
    </xdr:to>
    <xdr:graphicFrame macro="">
      <xdr:nvGraphicFramePr>
        <xdr:cNvPr id="2" name="Diagramm 2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381000</xdr:colOff>
      <xdr:row>1</xdr:row>
      <xdr:rowOff>0</xdr:rowOff>
    </xdr:from>
    <xdr:to>
      <xdr:col>9</xdr:col>
      <xdr:colOff>476250</xdr:colOff>
      <xdr:row>18</xdr:row>
      <xdr:rowOff>142875</xdr:rowOff>
    </xdr:to>
    <xdr:graphicFrame macro="">
      <xdr:nvGraphicFramePr>
        <xdr:cNvPr id="2" name="Diagramm 2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C20"/>
  <sheetViews>
    <sheetView showGridLines="0" tabSelected="1" workbookViewId="0">
      <selection activeCell="C16" sqref="C16"/>
    </sheetView>
  </sheetViews>
  <sheetFormatPr baseColWidth="10" defaultColWidth="11.44140625" defaultRowHeight="13.2"/>
  <cols>
    <col min="1" max="1" width="3.88671875" style="4" customWidth="1"/>
    <col min="2" max="2" width="20.6640625" style="4" customWidth="1"/>
    <col min="3" max="3" width="24.109375" style="4" customWidth="1"/>
    <col min="4" max="16384" width="11.44140625" style="4"/>
  </cols>
  <sheetData>
    <row r="2" spans="2:3">
      <c r="B2" s="13"/>
    </row>
    <row r="3" spans="2:3">
      <c r="B3" s="14" t="s">
        <v>30</v>
      </c>
    </row>
    <row r="4" spans="2:3">
      <c r="B4" s="13"/>
    </row>
    <row r="5" spans="2:3">
      <c r="B5" s="19"/>
    </row>
    <row r="6" spans="2:3">
      <c r="B6" s="21" t="s">
        <v>23</v>
      </c>
      <c r="C6" s="6">
        <v>11</v>
      </c>
    </row>
    <row r="7" spans="2:3">
      <c r="B7" s="21" t="s">
        <v>24</v>
      </c>
      <c r="C7" s="11" t="s">
        <v>34</v>
      </c>
    </row>
    <row r="8" spans="2:3">
      <c r="B8" s="21"/>
      <c r="C8" s="7"/>
    </row>
    <row r="9" spans="2:3">
      <c r="B9" s="21" t="s">
        <v>25</v>
      </c>
      <c r="C9" s="12" t="s">
        <v>29</v>
      </c>
    </row>
    <row r="10" spans="2:3">
      <c r="B10" s="21"/>
      <c r="C10" s="7"/>
    </row>
    <row r="11" spans="2:3">
      <c r="B11" s="21"/>
      <c r="C11" s="7"/>
    </row>
    <row r="12" spans="2:3">
      <c r="B12" s="21"/>
      <c r="C12" s="8"/>
    </row>
    <row r="13" spans="2:3" ht="14.4">
      <c r="B13" s="21"/>
      <c r="C13" s="9"/>
    </row>
    <row r="14" spans="2:3">
      <c r="B14" s="21" t="s">
        <v>28</v>
      </c>
      <c r="C14" s="22" t="s">
        <v>33</v>
      </c>
    </row>
    <row r="15" spans="2:3">
      <c r="B15" s="21" t="s">
        <v>26</v>
      </c>
      <c r="C15" s="7" t="s">
        <v>27</v>
      </c>
    </row>
    <row r="16" spans="2:3">
      <c r="B16" s="21" t="s">
        <v>32</v>
      </c>
      <c r="C16" s="10">
        <v>46159</v>
      </c>
    </row>
    <row r="17" spans="2:3">
      <c r="B17" s="20"/>
      <c r="C17" s="5"/>
    </row>
    <row r="18" spans="2:3">
      <c r="B18" s="15"/>
    </row>
    <row r="19" spans="2:3">
      <c r="B19" s="16" t="s">
        <v>31</v>
      </c>
    </row>
    <row r="20" spans="2:3">
      <c r="B20" s="17"/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71799-F9F3-4134-96DF-263C4581AE16}">
  <dimension ref="A1:C14"/>
  <sheetViews>
    <sheetView workbookViewId="0">
      <selection activeCell="M18" sqref="M18"/>
    </sheetView>
  </sheetViews>
  <sheetFormatPr baseColWidth="10" defaultRowHeight="14.4"/>
  <cols>
    <col min="1" max="1" width="7.6640625" bestFit="1" customWidth="1"/>
    <col min="2" max="3" width="11.6640625" customWidth="1"/>
    <col min="4" max="5" width="7.5546875" customWidth="1"/>
  </cols>
  <sheetData>
    <row r="1" spans="1:3">
      <c r="A1" t="s">
        <v>0</v>
      </c>
      <c r="B1" s="1" t="s">
        <v>1</v>
      </c>
      <c r="C1" s="1" t="s">
        <v>2</v>
      </c>
    </row>
    <row r="2" spans="1:3">
      <c r="A2" t="s">
        <v>3</v>
      </c>
      <c r="B2" s="18">
        <v>120</v>
      </c>
      <c r="C2" s="18">
        <v>88</v>
      </c>
    </row>
    <row r="3" spans="1:3">
      <c r="A3" t="s">
        <v>4</v>
      </c>
      <c r="B3" s="18">
        <v>103</v>
      </c>
      <c r="C3" s="18">
        <v>92</v>
      </c>
    </row>
    <row r="4" spans="1:3">
      <c r="A4" t="s">
        <v>5</v>
      </c>
      <c r="B4" s="18">
        <v>112</v>
      </c>
      <c r="C4" s="18">
        <v>107</v>
      </c>
    </row>
    <row r="5" spans="1:3">
      <c r="A5" t="s">
        <v>6</v>
      </c>
      <c r="B5" s="18">
        <v>109</v>
      </c>
      <c r="C5" s="18">
        <v>99</v>
      </c>
    </row>
    <row r="6" spans="1:3">
      <c r="A6" t="s">
        <v>7</v>
      </c>
      <c r="B6" s="18">
        <v>112</v>
      </c>
      <c r="C6" s="18">
        <v>117</v>
      </c>
    </row>
    <row r="7" spans="1:3">
      <c r="A7" t="s">
        <v>8</v>
      </c>
      <c r="B7" s="18">
        <v>106</v>
      </c>
      <c r="C7" s="18">
        <v>122</v>
      </c>
    </row>
    <row r="8" spans="1:3">
      <c r="A8" t="s">
        <v>9</v>
      </c>
      <c r="B8" s="18">
        <v>132</v>
      </c>
      <c r="C8" s="18">
        <v>112</v>
      </c>
    </row>
    <row r="9" spans="1:3">
      <c r="A9" t="s">
        <v>10</v>
      </c>
      <c r="B9" s="18">
        <v>141</v>
      </c>
      <c r="C9" s="18">
        <v>125</v>
      </c>
    </row>
    <row r="10" spans="1:3">
      <c r="A10" t="s">
        <v>11</v>
      </c>
      <c r="B10" s="18">
        <v>123</v>
      </c>
      <c r="C10" s="18">
        <v>98</v>
      </c>
    </row>
    <row r="11" spans="1:3">
      <c r="A11" t="s">
        <v>12</v>
      </c>
      <c r="B11" s="18">
        <v>111</v>
      </c>
      <c r="C11" s="18">
        <v>103</v>
      </c>
    </row>
    <row r="12" spans="1:3">
      <c r="A12" t="s">
        <v>13</v>
      </c>
      <c r="B12" s="18">
        <v>109</v>
      </c>
      <c r="C12" s="18">
        <v>97</v>
      </c>
    </row>
    <row r="13" spans="1:3">
      <c r="A13" t="s">
        <v>14</v>
      </c>
      <c r="B13" s="18">
        <v>115</v>
      </c>
      <c r="C13" s="18">
        <v>105</v>
      </c>
    </row>
    <row r="14" spans="1:3">
      <c r="A14" t="s">
        <v>15</v>
      </c>
      <c r="B14" s="18">
        <f>SUM(B2:B13)</f>
        <v>1393</v>
      </c>
      <c r="C14" s="18">
        <f>SUM(C2:C13)</f>
        <v>1265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4"/>
  <sheetViews>
    <sheetView workbookViewId="0">
      <selection activeCell="M18" sqref="M18"/>
    </sheetView>
  </sheetViews>
  <sheetFormatPr baseColWidth="10" defaultRowHeight="14.4"/>
  <cols>
    <col min="1" max="1" width="7.6640625" bestFit="1" customWidth="1"/>
    <col min="2" max="3" width="11.6640625" customWidth="1"/>
    <col min="4" max="5" width="7.5546875" customWidth="1"/>
  </cols>
  <sheetData>
    <row r="1" spans="1:3">
      <c r="A1" t="s">
        <v>0</v>
      </c>
      <c r="B1" s="1" t="s">
        <v>1</v>
      </c>
      <c r="C1" s="1" t="s">
        <v>2</v>
      </c>
    </row>
    <row r="2" spans="1:3">
      <c r="A2" t="s">
        <v>3</v>
      </c>
      <c r="B2" s="18">
        <v>120</v>
      </c>
      <c r="C2" s="18">
        <v>88</v>
      </c>
    </row>
    <row r="3" spans="1:3">
      <c r="A3" t="s">
        <v>4</v>
      </c>
      <c r="B3" s="18">
        <v>103</v>
      </c>
      <c r="C3" s="18">
        <v>92</v>
      </c>
    </row>
    <row r="4" spans="1:3">
      <c r="A4" t="s">
        <v>5</v>
      </c>
      <c r="B4" s="18">
        <v>112</v>
      </c>
      <c r="C4" s="18">
        <v>107</v>
      </c>
    </row>
    <row r="5" spans="1:3">
      <c r="A5" t="s">
        <v>6</v>
      </c>
      <c r="B5" s="18">
        <v>109</v>
      </c>
      <c r="C5" s="18">
        <v>99</v>
      </c>
    </row>
    <row r="6" spans="1:3">
      <c r="A6" t="s">
        <v>7</v>
      </c>
      <c r="B6" s="18">
        <v>112</v>
      </c>
      <c r="C6" s="18">
        <v>117</v>
      </c>
    </row>
    <row r="7" spans="1:3">
      <c r="A7" t="s">
        <v>8</v>
      </c>
      <c r="B7" s="18">
        <v>106</v>
      </c>
      <c r="C7" s="18">
        <v>122</v>
      </c>
    </row>
    <row r="8" spans="1:3">
      <c r="A8" t="s">
        <v>9</v>
      </c>
      <c r="B8" s="18">
        <v>132</v>
      </c>
      <c r="C8" s="18">
        <v>112</v>
      </c>
    </row>
    <row r="9" spans="1:3">
      <c r="A9" t="s">
        <v>10</v>
      </c>
      <c r="B9" s="18">
        <v>141</v>
      </c>
      <c r="C9" s="18">
        <v>125</v>
      </c>
    </row>
    <row r="10" spans="1:3">
      <c r="A10" t="s">
        <v>11</v>
      </c>
      <c r="B10" s="18">
        <v>123</v>
      </c>
      <c r="C10" s="18">
        <v>98</v>
      </c>
    </row>
    <row r="11" spans="1:3">
      <c r="A11" t="s">
        <v>12</v>
      </c>
      <c r="B11" s="18">
        <v>111</v>
      </c>
      <c r="C11" s="18">
        <v>103</v>
      </c>
    </row>
    <row r="12" spans="1:3">
      <c r="A12" t="s">
        <v>13</v>
      </c>
      <c r="B12" s="18">
        <v>109</v>
      </c>
      <c r="C12" s="18">
        <v>97</v>
      </c>
    </row>
    <row r="13" spans="1:3">
      <c r="A13" t="s">
        <v>14</v>
      </c>
      <c r="B13" s="18">
        <v>115</v>
      </c>
      <c r="C13" s="18">
        <v>105</v>
      </c>
    </row>
    <row r="14" spans="1:3">
      <c r="A14" t="s">
        <v>15</v>
      </c>
      <c r="B14" s="18">
        <f>SUM(B2:B13)</f>
        <v>1393</v>
      </c>
      <c r="C14" s="18">
        <f>SUM(C2:C13)</f>
        <v>1265</v>
      </c>
    </row>
  </sheetData>
  <pageMargins left="0.7" right="0.7" top="0.78740157499999996" bottom="0.78740157499999996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F15"/>
  <sheetViews>
    <sheetView workbookViewId="0">
      <selection activeCell="C15" sqref="C15"/>
    </sheetView>
  </sheetViews>
  <sheetFormatPr baseColWidth="10" defaultRowHeight="14.4"/>
  <cols>
    <col min="1" max="1" width="3.44140625" customWidth="1"/>
    <col min="2" max="2" width="7.6640625" bestFit="1" customWidth="1"/>
    <col min="3" max="4" width="5" bestFit="1" customWidth="1"/>
    <col min="5" max="5" width="3.6640625" bestFit="1" customWidth="1"/>
    <col min="6" max="6" width="5" bestFit="1" customWidth="1"/>
  </cols>
  <sheetData>
    <row r="2" spans="2:6">
      <c r="B2" t="s">
        <v>1</v>
      </c>
      <c r="C2" s="1" t="s">
        <v>1</v>
      </c>
      <c r="D2" s="1" t="s">
        <v>2</v>
      </c>
      <c r="F2">
        <f>SummeSoll</f>
        <v>1393</v>
      </c>
    </row>
    <row r="3" spans="2:6">
      <c r="B3" t="s">
        <v>3</v>
      </c>
      <c r="C3">
        <v>120</v>
      </c>
      <c r="D3">
        <v>88</v>
      </c>
      <c r="E3">
        <f t="shared" ref="E3:E14" si="0">Ist-Soll</f>
        <v>-32</v>
      </c>
      <c r="F3">
        <f>F2+E3</f>
        <v>1361</v>
      </c>
    </row>
    <row r="4" spans="2:6">
      <c r="B4" t="s">
        <v>4</v>
      </c>
      <c r="C4">
        <v>103</v>
      </c>
      <c r="D4">
        <v>92</v>
      </c>
      <c r="E4">
        <f t="shared" si="0"/>
        <v>-11</v>
      </c>
      <c r="F4">
        <f t="shared" ref="F4:F14" si="1">F3+E4</f>
        <v>1350</v>
      </c>
    </row>
    <row r="5" spans="2:6">
      <c r="B5" t="s">
        <v>5</v>
      </c>
      <c r="C5">
        <v>112</v>
      </c>
      <c r="D5">
        <v>107</v>
      </c>
      <c r="E5">
        <f t="shared" si="0"/>
        <v>-5</v>
      </c>
      <c r="F5">
        <f t="shared" si="1"/>
        <v>1345</v>
      </c>
    </row>
    <row r="6" spans="2:6">
      <c r="B6" t="s">
        <v>6</v>
      </c>
      <c r="C6">
        <v>109</v>
      </c>
      <c r="D6">
        <v>99</v>
      </c>
      <c r="E6">
        <f t="shared" si="0"/>
        <v>-10</v>
      </c>
      <c r="F6">
        <f t="shared" si="1"/>
        <v>1335</v>
      </c>
    </row>
    <row r="7" spans="2:6">
      <c r="B7" t="s">
        <v>7</v>
      </c>
      <c r="C7">
        <v>112</v>
      </c>
      <c r="D7">
        <v>117</v>
      </c>
      <c r="E7">
        <f t="shared" si="0"/>
        <v>5</v>
      </c>
      <c r="F7">
        <f t="shared" si="1"/>
        <v>1340</v>
      </c>
    </row>
    <row r="8" spans="2:6">
      <c r="B8" t="s">
        <v>8</v>
      </c>
      <c r="C8">
        <v>106</v>
      </c>
      <c r="D8">
        <v>122</v>
      </c>
      <c r="E8">
        <f t="shared" si="0"/>
        <v>16</v>
      </c>
      <c r="F8">
        <f t="shared" si="1"/>
        <v>1356</v>
      </c>
    </row>
    <row r="9" spans="2:6">
      <c r="B9" t="s">
        <v>9</v>
      </c>
      <c r="C9">
        <v>132</v>
      </c>
      <c r="D9">
        <v>112</v>
      </c>
      <c r="E9">
        <f t="shared" si="0"/>
        <v>-20</v>
      </c>
      <c r="F9">
        <f t="shared" si="1"/>
        <v>1336</v>
      </c>
    </row>
    <row r="10" spans="2:6">
      <c r="B10" t="s">
        <v>10</v>
      </c>
      <c r="C10">
        <v>141</v>
      </c>
      <c r="D10">
        <v>125</v>
      </c>
      <c r="E10">
        <f t="shared" si="0"/>
        <v>-16</v>
      </c>
      <c r="F10">
        <f t="shared" si="1"/>
        <v>1320</v>
      </c>
    </row>
    <row r="11" spans="2:6">
      <c r="B11" t="s">
        <v>11</v>
      </c>
      <c r="C11">
        <v>123</v>
      </c>
      <c r="D11">
        <v>98</v>
      </c>
      <c r="E11">
        <f t="shared" si="0"/>
        <v>-25</v>
      </c>
      <c r="F11">
        <f t="shared" si="1"/>
        <v>1295</v>
      </c>
    </row>
    <row r="12" spans="2:6">
      <c r="B12" t="s">
        <v>12</v>
      </c>
      <c r="C12">
        <v>111</v>
      </c>
      <c r="D12">
        <v>103</v>
      </c>
      <c r="E12">
        <f t="shared" si="0"/>
        <v>-8</v>
      </c>
      <c r="F12">
        <f t="shared" si="1"/>
        <v>1287</v>
      </c>
    </row>
    <row r="13" spans="2:6">
      <c r="B13" t="s">
        <v>13</v>
      </c>
      <c r="C13">
        <v>109</v>
      </c>
      <c r="D13">
        <v>97</v>
      </c>
      <c r="E13">
        <f t="shared" si="0"/>
        <v>-12</v>
      </c>
      <c r="F13">
        <f t="shared" si="1"/>
        <v>1275</v>
      </c>
    </row>
    <row r="14" spans="2:6">
      <c r="B14" t="s">
        <v>14</v>
      </c>
      <c r="C14">
        <v>115</v>
      </c>
      <c r="D14">
        <v>105</v>
      </c>
      <c r="E14">
        <f t="shared" si="0"/>
        <v>-10</v>
      </c>
      <c r="F14">
        <f t="shared" si="1"/>
        <v>1265</v>
      </c>
    </row>
    <row r="15" spans="2:6">
      <c r="B15" t="s">
        <v>15</v>
      </c>
      <c r="C15">
        <f>SUM(C3:C14)</f>
        <v>1393</v>
      </c>
      <c r="D15">
        <f>SUM(D3:D14)</f>
        <v>1265</v>
      </c>
    </row>
  </sheetData>
  <pageMargins left="0.7" right="0.7" top="0.78740157499999996" bottom="0.78740157499999996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H15"/>
  <sheetViews>
    <sheetView workbookViewId="0">
      <selection activeCell="P10" sqref="P10"/>
    </sheetView>
  </sheetViews>
  <sheetFormatPr baseColWidth="10" defaultRowHeight="14.4"/>
  <cols>
    <col min="1" max="1" width="3.44140625" customWidth="1"/>
    <col min="2" max="8" width="6.6640625" customWidth="1"/>
  </cols>
  <sheetData>
    <row r="2" spans="2:8">
      <c r="B2" t="s">
        <v>1</v>
      </c>
      <c r="C2" s="1" t="s">
        <v>1</v>
      </c>
      <c r="D2" s="1" t="s">
        <v>2</v>
      </c>
      <c r="F2">
        <f>SummeSoll</f>
        <v>1393</v>
      </c>
      <c r="H2">
        <f>IF(G2&gt;=0,F2,F2+G2)</f>
        <v>1393</v>
      </c>
    </row>
    <row r="3" spans="2:8">
      <c r="B3" t="s">
        <v>3</v>
      </c>
      <c r="C3">
        <v>120</v>
      </c>
      <c r="D3">
        <v>88</v>
      </c>
      <c r="E3">
        <f t="shared" ref="E3:E14" si="0">Ist-Soll</f>
        <v>-32</v>
      </c>
      <c r="F3">
        <f>F2+E3</f>
        <v>1361</v>
      </c>
      <c r="G3">
        <f t="shared" ref="G3:G14" si="1">Soll-Ist</f>
        <v>32</v>
      </c>
      <c r="H3">
        <f t="shared" ref="H3:H14" si="2">IF(G3&gt;=0,F3,F3+G3)</f>
        <v>1361</v>
      </c>
    </row>
    <row r="4" spans="2:8">
      <c r="B4" t="s">
        <v>4</v>
      </c>
      <c r="C4">
        <v>103</v>
      </c>
      <c r="D4">
        <v>92</v>
      </c>
      <c r="E4">
        <f t="shared" si="0"/>
        <v>-11</v>
      </c>
      <c r="F4">
        <f t="shared" ref="F4:F14" si="3">F3+E4</f>
        <v>1350</v>
      </c>
      <c r="G4">
        <f t="shared" si="1"/>
        <v>11</v>
      </c>
      <c r="H4">
        <f t="shared" si="2"/>
        <v>1350</v>
      </c>
    </row>
    <row r="5" spans="2:8">
      <c r="B5" t="s">
        <v>5</v>
      </c>
      <c r="C5">
        <v>112</v>
      </c>
      <c r="D5">
        <v>107</v>
      </c>
      <c r="E5">
        <f t="shared" si="0"/>
        <v>-5</v>
      </c>
      <c r="F5">
        <f t="shared" si="3"/>
        <v>1345</v>
      </c>
      <c r="G5">
        <f t="shared" si="1"/>
        <v>5</v>
      </c>
      <c r="H5">
        <f t="shared" si="2"/>
        <v>1345</v>
      </c>
    </row>
    <row r="6" spans="2:8">
      <c r="B6" t="s">
        <v>6</v>
      </c>
      <c r="C6">
        <v>109</v>
      </c>
      <c r="D6">
        <v>99</v>
      </c>
      <c r="E6">
        <f t="shared" si="0"/>
        <v>-10</v>
      </c>
      <c r="F6">
        <f t="shared" si="3"/>
        <v>1335</v>
      </c>
      <c r="G6">
        <f t="shared" si="1"/>
        <v>10</v>
      </c>
      <c r="H6">
        <f t="shared" si="2"/>
        <v>1335</v>
      </c>
    </row>
    <row r="7" spans="2:8">
      <c r="B7" t="s">
        <v>7</v>
      </c>
      <c r="C7">
        <v>112</v>
      </c>
      <c r="D7">
        <v>117</v>
      </c>
      <c r="E7">
        <f t="shared" si="0"/>
        <v>5</v>
      </c>
      <c r="F7">
        <f t="shared" si="3"/>
        <v>1340</v>
      </c>
      <c r="G7">
        <f t="shared" si="1"/>
        <v>-5</v>
      </c>
      <c r="H7">
        <f t="shared" si="2"/>
        <v>1335</v>
      </c>
    </row>
    <row r="8" spans="2:8">
      <c r="B8" t="s">
        <v>8</v>
      </c>
      <c r="C8">
        <v>106</v>
      </c>
      <c r="D8">
        <v>122</v>
      </c>
      <c r="E8">
        <f t="shared" si="0"/>
        <v>16</v>
      </c>
      <c r="F8">
        <f t="shared" si="3"/>
        <v>1356</v>
      </c>
      <c r="G8">
        <f t="shared" si="1"/>
        <v>-16</v>
      </c>
      <c r="H8">
        <f t="shared" si="2"/>
        <v>1340</v>
      </c>
    </row>
    <row r="9" spans="2:8">
      <c r="B9" t="s">
        <v>9</v>
      </c>
      <c r="C9">
        <v>132</v>
      </c>
      <c r="D9">
        <v>112</v>
      </c>
      <c r="E9">
        <f t="shared" si="0"/>
        <v>-20</v>
      </c>
      <c r="F9">
        <f t="shared" si="3"/>
        <v>1336</v>
      </c>
      <c r="G9">
        <f t="shared" si="1"/>
        <v>20</v>
      </c>
      <c r="H9">
        <f t="shared" si="2"/>
        <v>1336</v>
      </c>
    </row>
    <row r="10" spans="2:8">
      <c r="B10" t="s">
        <v>10</v>
      </c>
      <c r="C10">
        <v>141</v>
      </c>
      <c r="D10">
        <v>125</v>
      </c>
      <c r="E10">
        <f t="shared" si="0"/>
        <v>-16</v>
      </c>
      <c r="F10">
        <f t="shared" si="3"/>
        <v>1320</v>
      </c>
      <c r="G10">
        <f t="shared" si="1"/>
        <v>16</v>
      </c>
      <c r="H10">
        <f t="shared" si="2"/>
        <v>1320</v>
      </c>
    </row>
    <row r="11" spans="2:8">
      <c r="B11" t="s">
        <v>11</v>
      </c>
      <c r="C11">
        <v>123</v>
      </c>
      <c r="D11">
        <v>98</v>
      </c>
      <c r="E11">
        <f t="shared" si="0"/>
        <v>-25</v>
      </c>
      <c r="F11">
        <f t="shared" si="3"/>
        <v>1295</v>
      </c>
      <c r="G11">
        <f t="shared" si="1"/>
        <v>25</v>
      </c>
      <c r="H11">
        <f t="shared" si="2"/>
        <v>1295</v>
      </c>
    </row>
    <row r="12" spans="2:8">
      <c r="B12" t="s">
        <v>12</v>
      </c>
      <c r="C12">
        <v>111</v>
      </c>
      <c r="D12">
        <v>103</v>
      </c>
      <c r="E12">
        <f t="shared" si="0"/>
        <v>-8</v>
      </c>
      <c r="F12">
        <f t="shared" si="3"/>
        <v>1287</v>
      </c>
      <c r="G12">
        <f t="shared" si="1"/>
        <v>8</v>
      </c>
      <c r="H12">
        <f t="shared" si="2"/>
        <v>1287</v>
      </c>
    </row>
    <row r="13" spans="2:8">
      <c r="B13" t="s">
        <v>13</v>
      </c>
      <c r="C13">
        <v>109</v>
      </c>
      <c r="D13">
        <v>97</v>
      </c>
      <c r="E13">
        <f t="shared" si="0"/>
        <v>-12</v>
      </c>
      <c r="F13">
        <f t="shared" si="3"/>
        <v>1275</v>
      </c>
      <c r="G13">
        <f t="shared" si="1"/>
        <v>12</v>
      </c>
      <c r="H13">
        <f t="shared" si="2"/>
        <v>1275</v>
      </c>
    </row>
    <row r="14" spans="2:8">
      <c r="B14" t="s">
        <v>14</v>
      </c>
      <c r="C14">
        <v>115</v>
      </c>
      <c r="D14">
        <v>105</v>
      </c>
      <c r="E14">
        <f t="shared" si="0"/>
        <v>-10</v>
      </c>
      <c r="F14">
        <f t="shared" si="3"/>
        <v>1265</v>
      </c>
      <c r="G14">
        <f t="shared" si="1"/>
        <v>10</v>
      </c>
      <c r="H14">
        <f t="shared" si="2"/>
        <v>1265</v>
      </c>
    </row>
    <row r="15" spans="2:8">
      <c r="B15" t="s">
        <v>15</v>
      </c>
      <c r="C15">
        <f>SUM(C3:C14)</f>
        <v>1393</v>
      </c>
      <c r="D15">
        <f>SUM(D3:D14)</f>
        <v>1265</v>
      </c>
    </row>
  </sheetData>
  <pageMargins left="0.7" right="0.7" top="0.78740157499999996" bottom="0.78740157499999996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H15"/>
  <sheetViews>
    <sheetView showGridLines="0" workbookViewId="0">
      <selection activeCell="R26" sqref="R26"/>
    </sheetView>
  </sheetViews>
  <sheetFormatPr baseColWidth="10" defaultRowHeight="14.4"/>
  <cols>
    <col min="1" max="1" width="3.44140625" customWidth="1"/>
    <col min="2" max="8" width="6.6640625" customWidth="1"/>
  </cols>
  <sheetData>
    <row r="2" spans="2:8">
      <c r="B2" s="2" t="s">
        <v>1</v>
      </c>
      <c r="C2" s="3" t="s">
        <v>1</v>
      </c>
      <c r="D2" s="3" t="s">
        <v>2</v>
      </c>
      <c r="E2" s="2"/>
      <c r="F2" s="2">
        <f>SummeSoll</f>
        <v>1393</v>
      </c>
      <c r="G2" s="2"/>
      <c r="H2" s="2">
        <f>IF(G2&gt;=0,F2,F2+G2)</f>
        <v>1393</v>
      </c>
    </row>
    <row r="3" spans="2:8">
      <c r="B3" s="2" t="s">
        <v>3</v>
      </c>
      <c r="C3" s="2">
        <v>120</v>
      </c>
      <c r="D3" s="2">
        <v>88</v>
      </c>
      <c r="E3" s="2">
        <f t="shared" ref="E3:E14" si="0">Ist-Soll</f>
        <v>-32</v>
      </c>
      <c r="F3" s="2">
        <f>F2+E3</f>
        <v>1361</v>
      </c>
      <c r="G3" s="2">
        <f t="shared" ref="G3:G14" si="1">Soll-Ist</f>
        <v>32</v>
      </c>
      <c r="H3" s="2">
        <f t="shared" ref="H3:H14" si="2">IF(G3&gt;=0,F3,F3+G3)</f>
        <v>1361</v>
      </c>
    </row>
    <row r="4" spans="2:8">
      <c r="B4" s="2" t="s">
        <v>4</v>
      </c>
      <c r="C4" s="2">
        <v>103</v>
      </c>
      <c r="D4" s="2">
        <v>92</v>
      </c>
      <c r="E4" s="2">
        <f t="shared" si="0"/>
        <v>-11</v>
      </c>
      <c r="F4" s="2">
        <f t="shared" ref="F4:F14" si="3">F3+E4</f>
        <v>1350</v>
      </c>
      <c r="G4" s="2">
        <f t="shared" si="1"/>
        <v>11</v>
      </c>
      <c r="H4" s="2">
        <f t="shared" si="2"/>
        <v>1350</v>
      </c>
    </row>
    <row r="5" spans="2:8">
      <c r="B5" s="2" t="s">
        <v>5</v>
      </c>
      <c r="C5" s="2">
        <v>112</v>
      </c>
      <c r="D5" s="2">
        <v>107</v>
      </c>
      <c r="E5" s="2">
        <f t="shared" si="0"/>
        <v>-5</v>
      </c>
      <c r="F5" s="2">
        <f t="shared" si="3"/>
        <v>1345</v>
      </c>
      <c r="G5" s="2">
        <f t="shared" si="1"/>
        <v>5</v>
      </c>
      <c r="H5" s="2">
        <f t="shared" si="2"/>
        <v>1345</v>
      </c>
    </row>
    <row r="6" spans="2:8">
      <c r="B6" s="2" t="s">
        <v>6</v>
      </c>
      <c r="C6" s="2">
        <v>109</v>
      </c>
      <c r="D6" s="2">
        <v>99</v>
      </c>
      <c r="E6" s="2">
        <f t="shared" si="0"/>
        <v>-10</v>
      </c>
      <c r="F6" s="2">
        <f t="shared" si="3"/>
        <v>1335</v>
      </c>
      <c r="G6" s="2">
        <f t="shared" si="1"/>
        <v>10</v>
      </c>
      <c r="H6" s="2">
        <f t="shared" si="2"/>
        <v>1335</v>
      </c>
    </row>
    <row r="7" spans="2:8">
      <c r="B7" s="2" t="s">
        <v>7</v>
      </c>
      <c r="C7" s="2">
        <v>112</v>
      </c>
      <c r="D7" s="2">
        <v>117</v>
      </c>
      <c r="E7" s="2">
        <f t="shared" si="0"/>
        <v>5</v>
      </c>
      <c r="F7" s="2">
        <f t="shared" si="3"/>
        <v>1340</v>
      </c>
      <c r="G7" s="2">
        <f t="shared" si="1"/>
        <v>-5</v>
      </c>
      <c r="H7" s="2">
        <f t="shared" si="2"/>
        <v>1335</v>
      </c>
    </row>
    <row r="8" spans="2:8">
      <c r="B8" s="2" t="s">
        <v>8</v>
      </c>
      <c r="C8" s="2">
        <v>106</v>
      </c>
      <c r="D8" s="2">
        <v>122</v>
      </c>
      <c r="E8" s="2">
        <f t="shared" si="0"/>
        <v>16</v>
      </c>
      <c r="F8" s="2">
        <f t="shared" si="3"/>
        <v>1356</v>
      </c>
      <c r="G8" s="2">
        <f t="shared" si="1"/>
        <v>-16</v>
      </c>
      <c r="H8" s="2">
        <f t="shared" si="2"/>
        <v>1340</v>
      </c>
    </row>
    <row r="9" spans="2:8">
      <c r="B9" s="2" t="s">
        <v>9</v>
      </c>
      <c r="C9" s="2">
        <v>132</v>
      </c>
      <c r="D9" s="2">
        <v>112</v>
      </c>
      <c r="E9" s="2">
        <f t="shared" si="0"/>
        <v>-20</v>
      </c>
      <c r="F9" s="2">
        <f t="shared" si="3"/>
        <v>1336</v>
      </c>
      <c r="G9" s="2">
        <f t="shared" si="1"/>
        <v>20</v>
      </c>
      <c r="H9" s="2">
        <f t="shared" si="2"/>
        <v>1336</v>
      </c>
    </row>
    <row r="10" spans="2:8">
      <c r="B10" s="2" t="s">
        <v>10</v>
      </c>
      <c r="C10" s="2">
        <v>141</v>
      </c>
      <c r="D10" s="2">
        <v>125</v>
      </c>
      <c r="E10" s="2">
        <f t="shared" si="0"/>
        <v>-16</v>
      </c>
      <c r="F10" s="2">
        <f t="shared" si="3"/>
        <v>1320</v>
      </c>
      <c r="G10" s="2">
        <f t="shared" si="1"/>
        <v>16</v>
      </c>
      <c r="H10" s="2">
        <f t="shared" si="2"/>
        <v>1320</v>
      </c>
    </row>
    <row r="11" spans="2:8">
      <c r="B11" s="2" t="s">
        <v>11</v>
      </c>
      <c r="C11" s="2">
        <v>123</v>
      </c>
      <c r="D11" s="2">
        <v>98</v>
      </c>
      <c r="E11" s="2">
        <f t="shared" si="0"/>
        <v>-25</v>
      </c>
      <c r="F11" s="2">
        <f t="shared" si="3"/>
        <v>1295</v>
      </c>
      <c r="G11" s="2">
        <f t="shared" si="1"/>
        <v>25</v>
      </c>
      <c r="H11" s="2">
        <f t="shared" si="2"/>
        <v>1295</v>
      </c>
    </row>
    <row r="12" spans="2:8">
      <c r="B12" s="2" t="s">
        <v>12</v>
      </c>
      <c r="C12" s="2">
        <v>111</v>
      </c>
      <c r="D12" s="2">
        <v>103</v>
      </c>
      <c r="E12" s="2">
        <f t="shared" si="0"/>
        <v>-8</v>
      </c>
      <c r="F12" s="2">
        <f t="shared" si="3"/>
        <v>1287</v>
      </c>
      <c r="G12" s="2">
        <f t="shared" si="1"/>
        <v>8</v>
      </c>
      <c r="H12" s="2">
        <f t="shared" si="2"/>
        <v>1287</v>
      </c>
    </row>
    <row r="13" spans="2:8">
      <c r="B13" s="2" t="s">
        <v>13</v>
      </c>
      <c r="C13" s="2">
        <v>109</v>
      </c>
      <c r="D13" s="2">
        <v>97</v>
      </c>
      <c r="E13" s="2">
        <f t="shared" si="0"/>
        <v>-12</v>
      </c>
      <c r="F13" s="2">
        <f t="shared" si="3"/>
        <v>1275</v>
      </c>
      <c r="G13" s="2">
        <f t="shared" si="1"/>
        <v>12</v>
      </c>
      <c r="H13" s="2">
        <f t="shared" si="2"/>
        <v>1275</v>
      </c>
    </row>
    <row r="14" spans="2:8">
      <c r="B14" s="2" t="s">
        <v>14</v>
      </c>
      <c r="C14" s="2">
        <v>115</v>
      </c>
      <c r="D14" s="2">
        <v>105</v>
      </c>
      <c r="E14" s="2">
        <f t="shared" si="0"/>
        <v>-10</v>
      </c>
      <c r="F14" s="2">
        <f t="shared" si="3"/>
        <v>1265</v>
      </c>
      <c r="G14" s="2">
        <f t="shared" si="1"/>
        <v>10</v>
      </c>
      <c r="H14" s="2">
        <f t="shared" si="2"/>
        <v>1265</v>
      </c>
    </row>
    <row r="15" spans="2:8">
      <c r="B15" s="2" t="s">
        <v>15</v>
      </c>
      <c r="C15" s="2">
        <f>SUM(C3:C14)</f>
        <v>1393</v>
      </c>
      <c r="D15" s="2">
        <f>SUM(D3:D14)</f>
        <v>1265</v>
      </c>
      <c r="E15" s="2"/>
      <c r="F15" s="2"/>
      <c r="G15" s="2"/>
      <c r="H15" s="2"/>
    </row>
  </sheetData>
  <pageMargins left="0.7" right="0.7" top="0.78740157499999996" bottom="0.78740157499999996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D9"/>
  <sheetViews>
    <sheetView workbookViewId="0">
      <selection activeCell="M22" sqref="M22"/>
    </sheetView>
  </sheetViews>
  <sheetFormatPr baseColWidth="10" defaultRowHeight="14.4"/>
  <cols>
    <col min="2" max="4" width="6.6640625" customWidth="1"/>
  </cols>
  <sheetData>
    <row r="2" spans="2:4">
      <c r="B2" t="s">
        <v>16</v>
      </c>
      <c r="C2">
        <v>2206.4</v>
      </c>
    </row>
    <row r="3" spans="2:4">
      <c r="B3" t="s">
        <v>17</v>
      </c>
      <c r="C3">
        <v>1413.9</v>
      </c>
      <c r="D3">
        <v>792.5</v>
      </c>
    </row>
    <row r="4" spans="2:4">
      <c r="B4" t="s">
        <v>18</v>
      </c>
      <c r="C4">
        <v>1394.3</v>
      </c>
      <c r="D4">
        <v>19.600000000000001</v>
      </c>
    </row>
    <row r="5" spans="2:4">
      <c r="B5" t="s">
        <v>19</v>
      </c>
      <c r="C5">
        <v>1377.5</v>
      </c>
      <c r="D5">
        <v>16.8</v>
      </c>
    </row>
    <row r="6" spans="2:4">
      <c r="B6" t="s">
        <v>20</v>
      </c>
      <c r="C6">
        <v>1349.7</v>
      </c>
      <c r="D6">
        <v>27.8</v>
      </c>
    </row>
    <row r="7" spans="2:4">
      <c r="B7" t="s">
        <v>21</v>
      </c>
      <c r="C7">
        <v>1330.5</v>
      </c>
      <c r="D7">
        <v>19.2</v>
      </c>
    </row>
    <row r="8" spans="2:4">
      <c r="B8" t="s">
        <v>22</v>
      </c>
      <c r="C8">
        <v>1097.0999999999999</v>
      </c>
      <c r="D8">
        <v>233.4</v>
      </c>
    </row>
    <row r="9" spans="2:4">
      <c r="B9" t="s">
        <v>2</v>
      </c>
      <c r="C9">
        <v>1097.0999999999999</v>
      </c>
    </row>
  </sheetData>
  <pageMargins left="0.7" right="0.7" top="0.78740157499999996" bottom="0.78740157499999996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D9"/>
  <sheetViews>
    <sheetView workbookViewId="0">
      <selection activeCell="L22" sqref="L22"/>
    </sheetView>
  </sheetViews>
  <sheetFormatPr baseColWidth="10" defaultRowHeight="14.4"/>
  <cols>
    <col min="2" max="4" width="6.6640625" customWidth="1"/>
  </cols>
  <sheetData>
    <row r="2" spans="2:4">
      <c r="B2" t="s">
        <v>16</v>
      </c>
      <c r="C2">
        <v>2206.4</v>
      </c>
    </row>
    <row r="3" spans="2:4">
      <c r="B3" t="s">
        <v>17</v>
      </c>
      <c r="C3">
        <v>1413.9</v>
      </c>
      <c r="D3">
        <v>792.5</v>
      </c>
    </row>
    <row r="4" spans="2:4">
      <c r="B4" t="s">
        <v>18</v>
      </c>
      <c r="C4">
        <v>1394.3</v>
      </c>
      <c r="D4">
        <v>19.600000000000001</v>
      </c>
    </row>
    <row r="5" spans="2:4">
      <c r="B5" t="s">
        <v>19</v>
      </c>
      <c r="C5">
        <v>1377.5</v>
      </c>
      <c r="D5">
        <v>16.8</v>
      </c>
    </row>
    <row r="6" spans="2:4">
      <c r="B6" t="s">
        <v>20</v>
      </c>
      <c r="C6">
        <v>1349.7</v>
      </c>
      <c r="D6">
        <v>27.8</v>
      </c>
    </row>
    <row r="7" spans="2:4">
      <c r="B7" t="s">
        <v>21</v>
      </c>
      <c r="C7">
        <v>1330.5</v>
      </c>
      <c r="D7">
        <v>19.2</v>
      </c>
    </row>
    <row r="8" spans="2:4">
      <c r="B8" t="s">
        <v>22</v>
      </c>
      <c r="C8">
        <v>1097.0999999999999</v>
      </c>
      <c r="D8">
        <v>233.4</v>
      </c>
    </row>
    <row r="9" spans="2:4">
      <c r="B9" t="s">
        <v>2</v>
      </c>
      <c r="C9">
        <v>1097.0999999999999</v>
      </c>
    </row>
  </sheetData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8</vt:i4>
      </vt:variant>
      <vt:variant>
        <vt:lpstr>Benannte Bereiche</vt:lpstr>
      </vt:variant>
      <vt:variant>
        <vt:i4>15</vt:i4>
      </vt:variant>
    </vt:vector>
  </HeadingPairs>
  <TitlesOfParts>
    <vt:vector size="23" baseType="lpstr">
      <vt:lpstr>Cover</vt:lpstr>
      <vt:lpstr>Quelldaten</vt:lpstr>
      <vt:lpstr>Soll-Ist 1</vt:lpstr>
      <vt:lpstr>Soll-Ist 2</vt:lpstr>
      <vt:lpstr>Soll-Ist 3</vt:lpstr>
      <vt:lpstr>Soll-Ist 4</vt:lpstr>
      <vt:lpstr>Plan-Ist 1</vt:lpstr>
      <vt:lpstr>Plan-Ist 2</vt:lpstr>
      <vt:lpstr>Quelldaten!Ist</vt:lpstr>
      <vt:lpstr>'Soll-Ist 2'!Ist</vt:lpstr>
      <vt:lpstr>'Soll-Ist 3'!Ist</vt:lpstr>
      <vt:lpstr>'Soll-Ist 4'!Ist</vt:lpstr>
      <vt:lpstr>Ist</vt:lpstr>
      <vt:lpstr>Quelldaten!Soll</vt:lpstr>
      <vt:lpstr>'Soll-Ist 2'!Soll</vt:lpstr>
      <vt:lpstr>'Soll-Ist 3'!Soll</vt:lpstr>
      <vt:lpstr>'Soll-Ist 4'!Soll</vt:lpstr>
      <vt:lpstr>Soll</vt:lpstr>
      <vt:lpstr>Quelldaten!SummeSoll</vt:lpstr>
      <vt:lpstr>'Soll-Ist 2'!SummeSoll</vt:lpstr>
      <vt:lpstr>'Soll-Ist 3'!SummeSoll</vt:lpstr>
      <vt:lpstr>'Soll-Ist 4'!SummeSoll</vt:lpstr>
      <vt:lpstr>SummeSoll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Harald Nahrstedt</dc:creator>
  <cp:lastModifiedBy>Harald Nahrstedt</cp:lastModifiedBy>
  <dcterms:created xsi:type="dcterms:W3CDTF">2012-12-12T00:36:22Z</dcterms:created>
  <dcterms:modified xsi:type="dcterms:W3CDTF">2026-05-17T15:52:48Z</dcterms:modified>
</cp:coreProperties>
</file>