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6_Excel + VBA für Ingenieure\8. Auflage\50_Anwendungen\"/>
    </mc:Choice>
  </mc:AlternateContent>
  <xr:revisionPtr revIDLastSave="0" documentId="13_ncr:1_{50B58CA7-6F3F-4330-AC91-095CB2771A1A}" xr6:coauthVersionLast="47" xr6:coauthVersionMax="47" xr10:uidLastSave="{00000000-0000-0000-0000-000000000000}"/>
  <bookViews>
    <workbookView xWindow="-43320" yWindow="-4185" windowWidth="21840" windowHeight="13140" xr2:uid="{B74FC265-1053-40AB-B1DB-E44FA9CAA9E6}"/>
  </bookViews>
  <sheets>
    <sheet name="Cover" sheetId="3" r:id="rId1"/>
    <sheet name="CO2-Emissionen" sheetId="1" r:id="rId2"/>
    <sheet name="CO2-EE-Einsatz" sheetId="2" r:id="rId3"/>
  </sheets>
  <externalReferences>
    <externalReference r:id="rId4"/>
    <externalReference r:id="rId5"/>
    <externalReference r:id="rId6"/>
  </externalReferences>
  <definedNames>
    <definedName name="AR">[1]Zeiten!$E$2</definedName>
    <definedName name="As">[2]Tabelle1!$B$2</definedName>
    <definedName name="cg">[2]Tabelle1!$B$4</definedName>
    <definedName name="cp">[1]Zeiten!$B$1</definedName>
    <definedName name="dl">[1]Zeiten!$B$3</definedName>
    <definedName name="dr">[1]Zeiten!$B$2</definedName>
    <definedName name="dT">[2]Tabelle1!$B$5</definedName>
    <definedName name="fN">[3]Tabelle1!$B$3</definedName>
    <definedName name="ks">[2]Tabelle1!$B$1</definedName>
    <definedName name="n">[2]Tabelle1!$B$3</definedName>
    <definedName name="T0">[3]Tabelle1!$B$1</definedName>
    <definedName name="TV">[3]Tabelle1!$B$2</definedName>
    <definedName name="vw">[1]Zeiten!$B$4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3" i="2"/>
  <c r="G3" i="2"/>
  <c r="G8" i="2"/>
  <c r="G7" i="2"/>
  <c r="G6" i="2"/>
  <c r="G5" i="2"/>
  <c r="G4" i="2"/>
  <c r="Q5" i="1"/>
  <c r="Q3" i="1"/>
  <c r="O5" i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4" i="1"/>
  <c r="Q4" i="1" s="1"/>
  <c r="L5" i="1"/>
  <c r="L6" i="1"/>
  <c r="L7" i="1"/>
  <c r="L8" i="1"/>
  <c r="L9" i="1"/>
  <c r="L10" i="1"/>
  <c r="L11" i="1"/>
  <c r="L12" i="1"/>
  <c r="L4" i="1"/>
  <c r="L13" i="1" s="1"/>
  <c r="G5" i="1"/>
  <c r="G6" i="1"/>
  <c r="G7" i="1"/>
  <c r="G8" i="1"/>
  <c r="G9" i="1"/>
  <c r="G10" i="1"/>
  <c r="G11" i="1"/>
  <c r="G12" i="1"/>
  <c r="G4" i="1"/>
  <c r="O3" i="2" l="1"/>
  <c r="G9" i="2"/>
  <c r="O8" i="2"/>
  <c r="O7" i="2"/>
  <c r="O5" i="2"/>
  <c r="G13" i="1"/>
  <c r="O4" i="2"/>
  <c r="O6" i="2"/>
  <c r="L9" i="2"/>
  <c r="Q13" i="1"/>
  <c r="O9" i="2" l="1"/>
</calcChain>
</file>

<file path=xl/sharedStrings.xml><?xml version="1.0" encoding="utf-8"?>
<sst xmlns="http://schemas.openxmlformats.org/spreadsheetml/2006/main" count="165" uniqueCount="49">
  <si>
    <t>Energieträger</t>
  </si>
  <si>
    <t>Strom</t>
  </si>
  <si>
    <t>Heizöl</t>
  </si>
  <si>
    <t>Erdgas</t>
  </si>
  <si>
    <t>Flüssiggas</t>
  </si>
  <si>
    <t>Diesel</t>
  </si>
  <si>
    <t>Benzin</t>
  </si>
  <si>
    <t>Holzpellets</t>
  </si>
  <si>
    <t>Hackschnitzel</t>
  </si>
  <si>
    <t>Steinkohle</t>
  </si>
  <si>
    <t>Braunkohle</t>
  </si>
  <si>
    <t>Menge</t>
  </si>
  <si>
    <t>kWh</t>
  </si>
  <si>
    <t>l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</si>
  <si>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</si>
  <si>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kg</t>
  </si>
  <si>
    <r>
      <t>Menge CO</t>
    </r>
    <r>
      <rPr>
        <vertAlign val="subscript"/>
        <sz val="11"/>
        <color theme="1"/>
        <rFont val="Calibri"/>
        <family val="2"/>
        <scheme val="minor"/>
      </rPr>
      <t>2</t>
    </r>
  </si>
  <si>
    <t>kg/l</t>
  </si>
  <si>
    <t>kg/m3</t>
  </si>
  <si>
    <t>kg/kg</t>
  </si>
  <si>
    <t>Faktor</t>
  </si>
  <si>
    <t>Indirekte Emission</t>
  </si>
  <si>
    <t>Direkte Emission</t>
  </si>
  <si>
    <t>kg/kWh</t>
  </si>
  <si>
    <t>Verbrauch</t>
  </si>
  <si>
    <t>Photovoltaik</t>
  </si>
  <si>
    <t>Geothermie</t>
  </si>
  <si>
    <t>Biomasse</t>
  </si>
  <si>
    <t>Biogas</t>
  </si>
  <si>
    <t>Pellets</t>
  </si>
  <si>
    <t>Emission EE</t>
  </si>
  <si>
    <t>Emission Strom-/Wärme-Mix Deutschland</t>
  </si>
  <si>
    <t>Eingesparte Emission</t>
  </si>
  <si>
    <t>Gesamte Emission</t>
  </si>
  <si>
    <t>Emission Referenz</t>
  </si>
  <si>
    <t>Excel + VBA</t>
  </si>
  <si>
    <t>Kapitel</t>
  </si>
  <si>
    <t>Thema</t>
  </si>
  <si>
    <t>Umwelttechnik</t>
  </si>
  <si>
    <t>Inhalt</t>
  </si>
  <si>
    <t>Autor</t>
  </si>
  <si>
    <t>Harald Nahrstedt</t>
  </si>
  <si>
    <t>Version</t>
  </si>
  <si>
    <t>Springer Vieweg Verlag</t>
  </si>
  <si>
    <t>CO2-Emissionen</t>
  </si>
  <si>
    <t>für Ingenieure</t>
  </si>
  <si>
    <t>8. Auflage</t>
  </si>
  <si>
    <t>1.0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</si>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</sst>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0" fillId="2" borderId="0" xfId="0" applyFill="1"/>
    <xf numFmtId="0" fontId="0" fillId="3" borderId="0" xfId="0" applyFill="1"/>
    <xf numFmtId="0" fontId="0" fillId="6" borderId="0" xfId="0" applyFill="1"/>
    <xf numFmtId="0" fontId="0" fillId="5" borderId="0" xfId="0" applyFill="1"/>
    <xf numFmtId="0" fontId="0" fillId="4" borderId="0" xfId="0" applyFill="1"/>
    <xf numFmtId="0" fontId="0" fillId="0" borderId="0" xfId="0" quotePrefix="1"/>
    <xf numFmtId="0" fontId="0" fillId="7" borderId="0" xfId="0" applyFill="1"/>
    <xf numFmtId="0" fontId="0" fillId="7" borderId="0" xfId="0" applyFill="1" applyAlignment="1">
      <alignment horizontal="right"/>
    </xf>
    <xf numFmtId="0" fontId="0" fillId="8" borderId="0" xfId="0" applyFill="1"/>
    <xf numFmtId="0" fontId="0" fillId="8" borderId="0" xfId="0" applyFill="1" applyAlignment="1">
      <alignment horizontal="right"/>
    </xf>
    <xf numFmtId="0" fontId="0" fillId="3" borderId="0" xfId="0" applyFill="1" applyAlignment="1">
      <alignment textRotation="90"/>
    </xf>
    <xf numFmtId="0" fontId="0" fillId="6" borderId="0" xfId="0" applyFill="1" applyAlignment="1">
      <alignment textRotation="90"/>
    </xf>
    <xf numFmtId="0" fontId="0" fillId="5" borderId="0" xfId="0" applyFill="1" applyAlignment="1">
      <alignment textRotation="90"/>
    </xf>
    <xf numFmtId="0" fontId="0" fillId="3" borderId="0" xfId="0" applyFill="1" applyAlignment="1">
      <alignment horizontal="center" textRotation="90"/>
    </xf>
    <xf numFmtId="0" fontId="0" fillId="5" borderId="0" xfId="0" applyFill="1" applyAlignment="1">
      <alignment horizontal="center" textRotation="90"/>
    </xf>
    <xf numFmtId="0" fontId="5" fillId="9" borderId="0" xfId="1" applyFont="1" applyFill="1" applyAlignment="1">
      <alignment horizontal="center"/>
    </xf>
    <xf numFmtId="0" fontId="6" fillId="0" borderId="0" xfId="1" applyFont="1"/>
    <xf numFmtId="0" fontId="4" fillId="0" borderId="0" xfId="1"/>
    <xf numFmtId="0" fontId="6" fillId="0" borderId="0" xfId="1" quotePrefix="1" applyFont="1" applyAlignment="1">
      <alignment horizontal="left" indent="1"/>
    </xf>
    <xf numFmtId="0" fontId="7" fillId="0" borderId="0" xfId="1" applyFont="1" applyAlignment="1">
      <alignment horizontal="left" indent="1"/>
    </xf>
    <xf numFmtId="0" fontId="6" fillId="0" borderId="0" xfId="1" applyFont="1" applyAlignment="1">
      <alignment horizontal="left" indent="1"/>
    </xf>
    <xf numFmtId="14" fontId="6" fillId="0" borderId="0" xfId="1" applyNumberFormat="1" applyFont="1" applyAlignment="1">
      <alignment horizontal="left" indent="1"/>
    </xf>
    <xf numFmtId="14" fontId="6" fillId="0" borderId="0" xfId="1" applyNumberFormat="1" applyFont="1" applyAlignment="1">
      <alignment horizontal="left"/>
    </xf>
    <xf numFmtId="0" fontId="6" fillId="10" borderId="0" xfId="1" applyFont="1" applyFill="1" applyAlignment="1">
      <alignment horizontal="center" wrapText="1"/>
    </xf>
    <xf numFmtId="0" fontId="6" fillId="10" borderId="0" xfId="1" applyFont="1" applyFill="1" applyAlignment="1">
      <alignment horizontal="center"/>
    </xf>
    <xf numFmtId="0" fontId="6" fillId="7" borderId="0" xfId="1" applyFont="1" applyFill="1"/>
    <xf numFmtId="0" fontId="6" fillId="7" borderId="0" xfId="1" applyFont="1" applyFill="1" applyAlignment="1">
      <alignment horizontal="right"/>
    </xf>
    <xf numFmtId="0" fontId="6" fillId="7" borderId="0" xfId="1" applyFont="1" applyFill="1" applyAlignment="1">
      <alignment horizontal="right" inden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1" fillId="0" borderId="0" xfId="1" applyFont="1" applyAlignment="1">
      <alignment horizontal="left" indent="1"/>
    </xf>
    <xf numFmtId="0" fontId="1" fillId="7" borderId="0" xfId="1" applyFont="1" applyFill="1" applyAlignment="1">
      <alignment horizontal="right" indent="1"/>
    </xf>
  </cellXfs>
  <cellStyles count="2">
    <cellStyle name="Standard" xfId="0" builtinId="0"/>
    <cellStyle name="Standard 2 2" xfId="1" xr:uid="{B0AF2D06-0D0E-4AD9-8288-EB396DCDA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EigeneDaten\01_Technik\01_B&#252;cher\06_Excel%20+%20VBA%20f&#252;r%20Ingenieure\7.%20Auflage\50_Anwendungen\17-03_Windra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EigeneDaten\01_Technik\01_B&#252;cher\06_Excel%20+%20VBA%20f&#252;r%20Ingenieure\7.%20Auflage\50_Anwendungen\17-02_Solarkollektore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EigeneDaten\01_Technik\01_B&#252;cher\06_Excel%20+%20VBA%20f&#252;r%20Ingenieure\7.%20Auflage\50_Anwendungen\17-04_Leistungszah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Zeiten"/>
    </sheetNames>
    <sheetDataSet>
      <sheetData sheetId="0" refreshError="1"/>
      <sheetData sheetId="1">
        <row r="1">
          <cell r="B1">
            <v>0.45</v>
          </cell>
        </row>
        <row r="2">
          <cell r="B2">
            <v>100</v>
          </cell>
          <cell r="E2">
            <v>7853.981633974483</v>
          </cell>
        </row>
        <row r="3">
          <cell r="B3">
            <v>1.1399999999999999</v>
          </cell>
        </row>
        <row r="4">
          <cell r="B4">
            <v>216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elle1"/>
    </sheetNames>
    <sheetDataSet>
      <sheetData sheetId="0"/>
      <sheetData sheetId="1">
        <row r="1">
          <cell r="B1">
            <v>1000</v>
          </cell>
        </row>
        <row r="2">
          <cell r="B2">
            <v>2</v>
          </cell>
        </row>
        <row r="3">
          <cell r="B3">
            <v>4</v>
          </cell>
        </row>
        <row r="4">
          <cell r="B4">
            <v>3.6</v>
          </cell>
        </row>
        <row r="5">
          <cell r="B5">
            <v>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elle1"/>
    </sheetNames>
    <sheetDataSet>
      <sheetData sheetId="0" refreshError="1"/>
      <sheetData sheetId="1">
        <row r="1">
          <cell r="B1">
            <v>273.14999999999998</v>
          </cell>
        </row>
        <row r="2">
          <cell r="B2">
            <v>5</v>
          </cell>
        </row>
        <row r="3">
          <cell r="B3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7A1E-1538-4034-A038-4D35D0923AAA}">
  <dimension ref="B2:C22"/>
  <sheetViews>
    <sheetView showGridLines="0" showRowColHeaders="0" tabSelected="1" workbookViewId="0">
      <selection activeCell="C18" sqref="C18"/>
    </sheetView>
  </sheetViews>
  <sheetFormatPr baseColWidth="10" defaultColWidth="11.44140625" defaultRowHeight="14.4" x14ac:dyDescent="0.3"/>
  <cols>
    <col min="1" max="1" width="3.88671875" style="18" customWidth="1"/>
    <col min="2" max="2" width="20.6640625" style="18" customWidth="1"/>
    <col min="3" max="3" width="32.109375" style="18" customWidth="1"/>
    <col min="4" max="16384" width="11.44140625" style="18"/>
  </cols>
  <sheetData>
    <row r="2" spans="2:3" x14ac:dyDescent="0.3">
      <c r="B2" s="16"/>
      <c r="C2" s="17"/>
    </row>
    <row r="3" spans="2:3" x14ac:dyDescent="0.3">
      <c r="B3" s="16" t="s">
        <v>35</v>
      </c>
      <c r="C3" s="17"/>
    </row>
    <row r="4" spans="2:3" x14ac:dyDescent="0.3">
      <c r="B4" s="16" t="s">
        <v>45</v>
      </c>
      <c r="C4" s="17"/>
    </row>
    <row r="5" spans="2:3" x14ac:dyDescent="0.3">
      <c r="B5" s="16" t="s">
        <v>46</v>
      </c>
      <c r="C5" s="17"/>
    </row>
    <row r="6" spans="2:3" x14ac:dyDescent="0.3">
      <c r="B6" s="16"/>
    </row>
    <row r="7" spans="2:3" x14ac:dyDescent="0.3">
      <c r="B7" s="26"/>
      <c r="C7" s="17"/>
    </row>
    <row r="8" spans="2:3" x14ac:dyDescent="0.3">
      <c r="B8" s="28" t="s">
        <v>36</v>
      </c>
      <c r="C8" s="19">
        <v>18</v>
      </c>
    </row>
    <row r="9" spans="2:3" x14ac:dyDescent="0.3">
      <c r="B9" s="28" t="s">
        <v>37</v>
      </c>
      <c r="C9" s="20" t="s">
        <v>38</v>
      </c>
    </row>
    <row r="10" spans="2:3" x14ac:dyDescent="0.3">
      <c r="B10" s="28"/>
      <c r="C10" s="21"/>
    </row>
    <row r="11" spans="2:3" x14ac:dyDescent="0.3">
      <c r="B11" s="28" t="s">
        <v>39</v>
      </c>
      <c r="C11" s="21" t="s">
        <v>44</v>
      </c>
    </row>
    <row r="12" spans="2:3" x14ac:dyDescent="0.3">
      <c r="B12" s="28"/>
      <c r="C12" s="21"/>
    </row>
    <row r="13" spans="2:3" x14ac:dyDescent="0.3">
      <c r="B13" s="28"/>
      <c r="C13" s="21"/>
    </row>
    <row r="14" spans="2:3" x14ac:dyDescent="0.3">
      <c r="B14" s="28"/>
      <c r="C14" s="21"/>
    </row>
    <row r="15" spans="2:3" x14ac:dyDescent="0.3">
      <c r="B15" s="28"/>
      <c r="C15" s="21"/>
    </row>
    <row r="16" spans="2:3" x14ac:dyDescent="0.3">
      <c r="B16" s="28" t="s">
        <v>42</v>
      </c>
      <c r="C16" s="36" t="s">
        <v>47</v>
      </c>
    </row>
    <row r="17" spans="2:3" x14ac:dyDescent="0.3">
      <c r="B17" s="28" t="s">
        <v>40</v>
      </c>
      <c r="C17" s="21" t="s">
        <v>41</v>
      </c>
    </row>
    <row r="18" spans="2:3" x14ac:dyDescent="0.3">
      <c r="B18" s="37" t="s">
        <v>48</v>
      </c>
      <c r="C18" s="22">
        <v>45700</v>
      </c>
    </row>
    <row r="19" spans="2:3" x14ac:dyDescent="0.3">
      <c r="B19" s="27"/>
      <c r="C19" s="23"/>
    </row>
    <row r="20" spans="2:3" x14ac:dyDescent="0.3">
      <c r="B20" s="24"/>
      <c r="C20" s="17"/>
    </row>
    <row r="21" spans="2:3" x14ac:dyDescent="0.3">
      <c r="B21" s="24" t="s">
        <v>43</v>
      </c>
      <c r="C21" s="17"/>
    </row>
    <row r="22" spans="2:3" x14ac:dyDescent="0.3">
      <c r="B22" s="25"/>
      <c r="C22" s="1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86B87-CCE8-4EF5-944B-D199C6C5827B}">
  <sheetPr>
    <outlinePr summaryRight="0"/>
  </sheetPr>
  <dimension ref="A1:U15"/>
  <sheetViews>
    <sheetView workbookViewId="0">
      <selection activeCell="G19" sqref="G19"/>
    </sheetView>
  </sheetViews>
  <sheetFormatPr baseColWidth="10" defaultRowHeight="14.4" outlineLevelCol="1" x14ac:dyDescent="0.3"/>
  <cols>
    <col min="1" max="1" width="12.6640625" bestFit="1" customWidth="1"/>
    <col min="2" max="2" width="12.77734375" customWidth="1"/>
    <col min="3" max="3" width="7.77734375" customWidth="1"/>
    <col min="4" max="4" width="4.77734375" customWidth="1" collapsed="1"/>
    <col min="5" max="5" width="12.77734375" hidden="1" customWidth="1" outlineLevel="1"/>
    <col min="6" max="6" width="7.77734375" hidden="1" customWidth="1" outlineLevel="1"/>
    <col min="7" max="7" width="12.77734375" hidden="1" customWidth="1" outlineLevel="1"/>
    <col min="8" max="8" width="5.5546875" hidden="1" customWidth="1" outlineLevel="1"/>
    <col min="9" max="9" width="4.77734375" customWidth="1" collapsed="1"/>
    <col min="10" max="10" width="12.77734375" hidden="1" customWidth="1" outlineLevel="1"/>
    <col min="11" max="11" width="7.77734375" hidden="1" customWidth="1" outlineLevel="1"/>
    <col min="12" max="12" width="12.77734375" hidden="1" customWidth="1" outlineLevel="1"/>
    <col min="13" max="13" width="7.77734375" hidden="1" customWidth="1" outlineLevel="1"/>
    <col min="14" max="14" width="4.77734375" customWidth="1"/>
    <col min="15" max="15" width="11.5546875" customWidth="1" outlineLevel="1"/>
    <col min="16" max="16" width="7.77734375" customWidth="1" outlineLevel="1"/>
    <col min="17" max="17" width="11.5546875" customWidth="1" outlineLevel="1"/>
    <col min="18" max="18" width="7.77734375" customWidth="1" outlineLevel="1"/>
  </cols>
  <sheetData>
    <row r="1" spans="1:21" ht="99.6" customHeight="1" x14ac:dyDescent="0.3">
      <c r="B1" s="33" t="s">
        <v>24</v>
      </c>
      <c r="C1" s="33"/>
      <c r="D1" s="11" t="s">
        <v>22</v>
      </c>
      <c r="E1" s="29" t="s">
        <v>22</v>
      </c>
      <c r="F1" s="29"/>
      <c r="G1" s="29"/>
      <c r="H1" s="30"/>
      <c r="I1" s="12" t="s">
        <v>21</v>
      </c>
      <c r="J1" s="31" t="s">
        <v>21</v>
      </c>
      <c r="K1" s="31"/>
      <c r="L1" s="31"/>
      <c r="M1" s="31"/>
      <c r="N1" s="13" t="s">
        <v>33</v>
      </c>
      <c r="O1" s="32" t="s">
        <v>33</v>
      </c>
      <c r="P1" s="32"/>
      <c r="Q1" s="32"/>
      <c r="R1" s="32"/>
    </row>
    <row r="2" spans="1:21" ht="15.6" x14ac:dyDescent="0.35">
      <c r="A2" s="7" t="s">
        <v>0</v>
      </c>
      <c r="B2" s="8" t="s">
        <v>11</v>
      </c>
      <c r="C2" s="7"/>
      <c r="D2" s="7"/>
      <c r="E2" s="8" t="s">
        <v>20</v>
      </c>
      <c r="F2" s="7"/>
      <c r="G2" s="8" t="s">
        <v>16</v>
      </c>
      <c r="H2" s="7"/>
      <c r="I2" s="7"/>
      <c r="J2" s="8" t="s">
        <v>20</v>
      </c>
      <c r="K2" s="7"/>
      <c r="L2" s="8" t="s">
        <v>16</v>
      </c>
      <c r="M2" s="7"/>
      <c r="N2" s="7"/>
      <c r="O2" s="8" t="s">
        <v>20</v>
      </c>
      <c r="P2" s="7"/>
      <c r="Q2" s="8" t="s">
        <v>16</v>
      </c>
      <c r="R2" s="7"/>
    </row>
    <row r="3" spans="1:21" x14ac:dyDescent="0.3">
      <c r="A3" t="s">
        <v>1</v>
      </c>
      <c r="B3" s="5">
        <v>200</v>
      </c>
      <c r="C3" t="s">
        <v>12</v>
      </c>
      <c r="E3" s="2"/>
      <c r="J3" s="3"/>
      <c r="O3" s="4">
        <v>0.40200000000000002</v>
      </c>
      <c r="P3" t="s">
        <v>23</v>
      </c>
      <c r="Q3">
        <f>B3*O3</f>
        <v>80.400000000000006</v>
      </c>
      <c r="R3" t="s">
        <v>15</v>
      </c>
    </row>
    <row r="4" spans="1:21" x14ac:dyDescent="0.3">
      <c r="A4" t="s">
        <v>2</v>
      </c>
      <c r="B4" s="5">
        <v>89</v>
      </c>
      <c r="C4" t="s">
        <v>13</v>
      </c>
      <c r="E4" s="2">
        <v>2.67</v>
      </c>
      <c r="F4" t="s">
        <v>17</v>
      </c>
      <c r="G4">
        <f>B4*E4</f>
        <v>237.63</v>
      </c>
      <c r="H4" t="s">
        <v>15</v>
      </c>
      <c r="J4" s="3">
        <v>0.42416452907639124</v>
      </c>
      <c r="K4" t="s">
        <v>17</v>
      </c>
      <c r="L4">
        <f>B4*J4</f>
        <v>37.750643087798821</v>
      </c>
      <c r="M4" t="s">
        <v>15</v>
      </c>
      <c r="O4" s="4">
        <f>E4+J4</f>
        <v>3.0941645290763913</v>
      </c>
      <c r="P4" t="s">
        <v>17</v>
      </c>
      <c r="Q4">
        <f t="shared" ref="Q4:Q12" si="0">B4*O4</f>
        <v>275.38064308779883</v>
      </c>
      <c r="R4" t="s">
        <v>15</v>
      </c>
    </row>
    <row r="5" spans="1:21" ht="16.2" x14ac:dyDescent="0.3">
      <c r="A5" t="s">
        <v>3</v>
      </c>
      <c r="B5" s="5">
        <v>50</v>
      </c>
      <c r="C5" t="s">
        <v>14</v>
      </c>
      <c r="E5" s="2">
        <v>2.0099999999999998</v>
      </c>
      <c r="F5" t="s">
        <v>18</v>
      </c>
      <c r="G5">
        <f t="shared" ref="G5:G12" si="1">B5*E5</f>
        <v>100.49999999999999</v>
      </c>
      <c r="H5" t="s">
        <v>15</v>
      </c>
      <c r="J5" s="3">
        <v>0.40196094865140464</v>
      </c>
      <c r="K5" t="s">
        <v>18</v>
      </c>
      <c r="L5">
        <f t="shared" ref="L5:L12" si="2">B5*J5</f>
        <v>20.098047432570233</v>
      </c>
      <c r="M5" t="s">
        <v>15</v>
      </c>
      <c r="O5" s="4">
        <f t="shared" ref="O5:O12" si="3">E5+J5</f>
        <v>2.4119609486514042</v>
      </c>
      <c r="P5" t="s">
        <v>18</v>
      </c>
      <c r="Q5">
        <f t="shared" si="0"/>
        <v>120.59804743257021</v>
      </c>
      <c r="R5" t="s">
        <v>15</v>
      </c>
    </row>
    <row r="6" spans="1:21" x14ac:dyDescent="0.3">
      <c r="A6" t="s">
        <v>4</v>
      </c>
      <c r="B6" s="5">
        <v>20</v>
      </c>
      <c r="C6" t="s">
        <v>13</v>
      </c>
      <c r="E6" s="2">
        <v>1.6</v>
      </c>
      <c r="F6" t="s">
        <v>17</v>
      </c>
      <c r="G6">
        <f t="shared" si="1"/>
        <v>32</v>
      </c>
      <c r="H6" t="s">
        <v>15</v>
      </c>
      <c r="J6" s="3">
        <v>0.20852349483633648</v>
      </c>
      <c r="K6" t="s">
        <v>17</v>
      </c>
      <c r="L6">
        <f t="shared" si="2"/>
        <v>4.1704698967267291</v>
      </c>
      <c r="M6" t="s">
        <v>15</v>
      </c>
      <c r="O6" s="4">
        <f t="shared" si="3"/>
        <v>1.8085234948363365</v>
      </c>
      <c r="P6" t="s">
        <v>17</v>
      </c>
      <c r="Q6">
        <f t="shared" si="0"/>
        <v>36.170469896726729</v>
      </c>
      <c r="R6" t="s">
        <v>15</v>
      </c>
    </row>
    <row r="7" spans="1:21" x14ac:dyDescent="0.3">
      <c r="A7" t="s">
        <v>5</v>
      </c>
      <c r="B7" s="5">
        <v>10</v>
      </c>
      <c r="C7" t="s">
        <v>13</v>
      </c>
      <c r="E7" s="2">
        <v>2.63</v>
      </c>
      <c r="F7" t="s">
        <v>17</v>
      </c>
      <c r="G7">
        <f t="shared" si="1"/>
        <v>26.299999999999997</v>
      </c>
      <c r="H7" t="s">
        <v>15</v>
      </c>
      <c r="J7" s="3">
        <v>0.52949984538387218</v>
      </c>
      <c r="K7" t="s">
        <v>17</v>
      </c>
      <c r="L7">
        <f t="shared" si="2"/>
        <v>5.2949984538387218</v>
      </c>
      <c r="M7" t="s">
        <v>15</v>
      </c>
      <c r="O7" s="4">
        <f t="shared" si="3"/>
        <v>3.1594998453838721</v>
      </c>
      <c r="P7" t="s">
        <v>17</v>
      </c>
      <c r="Q7">
        <f t="shared" si="0"/>
        <v>31.59499845383872</v>
      </c>
      <c r="R7" t="s">
        <v>15</v>
      </c>
    </row>
    <row r="8" spans="1:21" x14ac:dyDescent="0.3">
      <c r="A8" t="s">
        <v>6</v>
      </c>
      <c r="B8" s="5">
        <v>5</v>
      </c>
      <c r="C8" t="s">
        <v>13</v>
      </c>
      <c r="E8" s="2">
        <v>2.33</v>
      </c>
      <c r="F8" t="s">
        <v>17</v>
      </c>
      <c r="G8">
        <f t="shared" si="1"/>
        <v>11.65</v>
      </c>
      <c r="H8" t="s">
        <v>15</v>
      </c>
      <c r="J8" s="3">
        <v>0.54793020454669616</v>
      </c>
      <c r="K8" t="s">
        <v>17</v>
      </c>
      <c r="L8">
        <f t="shared" si="2"/>
        <v>2.7396510227334807</v>
      </c>
      <c r="M8" t="s">
        <v>15</v>
      </c>
      <c r="O8" s="4">
        <f t="shared" si="3"/>
        <v>2.8779302045466961</v>
      </c>
      <c r="P8" t="s">
        <v>17</v>
      </c>
      <c r="Q8">
        <f t="shared" si="0"/>
        <v>14.389651022733482</v>
      </c>
      <c r="R8" t="s">
        <v>15</v>
      </c>
    </row>
    <row r="9" spans="1:21" x14ac:dyDescent="0.3">
      <c r="A9" t="s">
        <v>7</v>
      </c>
      <c r="B9" s="5">
        <v>12</v>
      </c>
      <c r="C9" t="s">
        <v>15</v>
      </c>
      <c r="E9" s="2">
        <v>6.9120000000000001E-2</v>
      </c>
      <c r="F9" t="s">
        <v>19</v>
      </c>
      <c r="G9">
        <f t="shared" si="1"/>
        <v>0.82943999999999996</v>
      </c>
      <c r="H9" t="s">
        <v>15</v>
      </c>
      <c r="J9" s="3">
        <v>0.27360000000000001</v>
      </c>
      <c r="K9" t="s">
        <v>19</v>
      </c>
      <c r="L9">
        <f t="shared" si="2"/>
        <v>3.2831999999999999</v>
      </c>
      <c r="M9" t="s">
        <v>15</v>
      </c>
      <c r="O9" s="4">
        <f t="shared" si="3"/>
        <v>0.34272000000000002</v>
      </c>
      <c r="P9" t="s">
        <v>19</v>
      </c>
      <c r="Q9">
        <f t="shared" si="0"/>
        <v>4.1126400000000007</v>
      </c>
      <c r="R9" t="s">
        <v>15</v>
      </c>
    </row>
    <row r="10" spans="1:21" x14ac:dyDescent="0.3">
      <c r="A10" t="s">
        <v>8</v>
      </c>
      <c r="B10" s="5">
        <v>6</v>
      </c>
      <c r="C10" t="s">
        <v>15</v>
      </c>
      <c r="E10" s="2">
        <v>7.4880000000000016E-2</v>
      </c>
      <c r="F10" t="s">
        <v>19</v>
      </c>
      <c r="G10">
        <f t="shared" si="1"/>
        <v>0.44928000000000012</v>
      </c>
      <c r="H10" t="s">
        <v>15</v>
      </c>
      <c r="J10" s="3">
        <v>0.15840000000000001</v>
      </c>
      <c r="K10" t="s">
        <v>19</v>
      </c>
      <c r="L10">
        <f t="shared" si="2"/>
        <v>0.95040000000000013</v>
      </c>
      <c r="M10" t="s">
        <v>15</v>
      </c>
      <c r="O10" s="4">
        <f t="shared" si="3"/>
        <v>0.23328000000000004</v>
      </c>
      <c r="P10" t="s">
        <v>19</v>
      </c>
      <c r="Q10">
        <f t="shared" si="0"/>
        <v>1.3996800000000003</v>
      </c>
      <c r="R10" t="s">
        <v>15</v>
      </c>
    </row>
    <row r="11" spans="1:21" x14ac:dyDescent="0.3">
      <c r="A11" t="s">
        <v>9</v>
      </c>
      <c r="B11" s="5">
        <v>26</v>
      </c>
      <c r="C11" t="s">
        <v>15</v>
      </c>
      <c r="E11" s="2">
        <v>2.0690880000000003</v>
      </c>
      <c r="F11" t="s">
        <v>19</v>
      </c>
      <c r="G11">
        <f t="shared" si="1"/>
        <v>53.796288000000004</v>
      </c>
      <c r="H11" t="s">
        <v>15</v>
      </c>
      <c r="J11" s="3">
        <v>0.327208</v>
      </c>
      <c r="K11" t="s">
        <v>19</v>
      </c>
      <c r="L11">
        <f t="shared" si="2"/>
        <v>8.5074079999999999</v>
      </c>
      <c r="M11" t="s">
        <v>15</v>
      </c>
      <c r="O11" s="4">
        <f t="shared" si="3"/>
        <v>2.3962960000000004</v>
      </c>
      <c r="P11" t="s">
        <v>19</v>
      </c>
      <c r="Q11">
        <f t="shared" si="0"/>
        <v>62.303696000000009</v>
      </c>
      <c r="R11" t="s">
        <v>15</v>
      </c>
    </row>
    <row r="12" spans="1:21" x14ac:dyDescent="0.3">
      <c r="A12" t="s">
        <v>10</v>
      </c>
      <c r="B12" s="5">
        <v>34</v>
      </c>
      <c r="C12" t="s">
        <v>15</v>
      </c>
      <c r="E12" s="2">
        <v>2.9181415999999998</v>
      </c>
      <c r="F12" t="s">
        <v>19</v>
      </c>
      <c r="G12">
        <f t="shared" si="1"/>
        <v>99.21681439999999</v>
      </c>
      <c r="H12" t="s">
        <v>15</v>
      </c>
      <c r="J12" s="3">
        <v>0.43430200000000002</v>
      </c>
      <c r="K12" t="s">
        <v>19</v>
      </c>
      <c r="L12">
        <f t="shared" si="2"/>
        <v>14.766268</v>
      </c>
      <c r="M12" t="s">
        <v>15</v>
      </c>
      <c r="O12" s="4">
        <f t="shared" si="3"/>
        <v>3.3524436</v>
      </c>
      <c r="P12" t="s">
        <v>19</v>
      </c>
      <c r="Q12">
        <f t="shared" si="0"/>
        <v>113.9830824</v>
      </c>
      <c r="R12" t="s">
        <v>15</v>
      </c>
    </row>
    <row r="13" spans="1:21" x14ac:dyDescent="0.3">
      <c r="G13" s="1">
        <f>SUM(G4:G12)</f>
        <v>562.37182239999993</v>
      </c>
      <c r="H13" t="s">
        <v>15</v>
      </c>
      <c r="L13" s="1">
        <f>SUM(L4:L12)</f>
        <v>97.561085893667979</v>
      </c>
      <c r="Q13" s="1">
        <f>SUM(Q3:Q12)</f>
        <v>740.33290829366797</v>
      </c>
      <c r="R13" t="s">
        <v>15</v>
      </c>
    </row>
    <row r="15" spans="1:21" x14ac:dyDescent="0.3">
      <c r="U15" s="9"/>
    </row>
  </sheetData>
  <mergeCells count="4">
    <mergeCell ref="E1:H1"/>
    <mergeCell ref="J1:M1"/>
    <mergeCell ref="O1:R1"/>
    <mergeCell ref="B1:C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7FC4-ECBE-4425-9E80-0CDFE1C63272}">
  <sheetPr>
    <outlinePr summaryRight="0"/>
  </sheetPr>
  <dimension ref="A1:Q13"/>
  <sheetViews>
    <sheetView zoomScaleNormal="100" workbookViewId="0">
      <selection activeCell="V11" sqref="V11"/>
    </sheetView>
  </sheetViews>
  <sheetFormatPr baseColWidth="10" defaultRowHeight="14.4" outlineLevelCol="1" x14ac:dyDescent="0.3"/>
  <cols>
    <col min="1" max="1" width="12.6640625" bestFit="1" customWidth="1"/>
    <col min="2" max="2" width="12.77734375" customWidth="1"/>
    <col min="3" max="3" width="7.77734375" customWidth="1"/>
    <col min="4" max="4" width="4.77734375" customWidth="1" collapsed="1"/>
    <col min="5" max="5" width="12.77734375" hidden="1" customWidth="1" outlineLevel="1"/>
    <col min="6" max="6" width="7.77734375" hidden="1" customWidth="1" outlineLevel="1"/>
    <col min="7" max="7" width="12.77734375" hidden="1" customWidth="1" outlineLevel="1"/>
    <col min="8" max="8" width="7.77734375" hidden="1" customWidth="1" outlineLevel="1"/>
    <col min="9" max="9" width="4.77734375" customWidth="1" collapsed="1"/>
    <col min="10" max="10" width="12.77734375" hidden="1" customWidth="1" outlineLevel="1"/>
    <col min="11" max="11" width="7.77734375" hidden="1" customWidth="1" outlineLevel="1"/>
    <col min="12" max="12" width="12.77734375" hidden="1" customWidth="1" outlineLevel="1"/>
    <col min="13" max="13" width="7.77734375" hidden="1" customWidth="1" outlineLevel="1"/>
    <col min="14" max="14" width="7.77734375" customWidth="1"/>
    <col min="15" max="15" width="12.77734375" customWidth="1" outlineLevel="1"/>
    <col min="16" max="16" width="7.77734375" customWidth="1" outlineLevel="1"/>
  </cols>
  <sheetData>
    <row r="1" spans="1:17" ht="121.2" customHeight="1" x14ac:dyDescent="0.3">
      <c r="B1" s="34" t="s">
        <v>24</v>
      </c>
      <c r="C1" s="34"/>
      <c r="D1" s="14" t="s">
        <v>30</v>
      </c>
      <c r="E1" s="29" t="s">
        <v>30</v>
      </c>
      <c r="F1" s="29"/>
      <c r="G1" s="29"/>
      <c r="H1" s="30"/>
      <c r="I1" s="12" t="s">
        <v>34</v>
      </c>
      <c r="J1" s="31" t="s">
        <v>31</v>
      </c>
      <c r="K1" s="31"/>
      <c r="L1" s="31"/>
      <c r="M1" s="31"/>
      <c r="N1" s="15" t="s">
        <v>32</v>
      </c>
      <c r="O1" s="35" t="s">
        <v>32</v>
      </c>
      <c r="P1" s="35"/>
    </row>
    <row r="2" spans="1:17" ht="15.6" x14ac:dyDescent="0.35">
      <c r="A2" s="9" t="s">
        <v>0</v>
      </c>
      <c r="B2" s="10" t="s">
        <v>11</v>
      </c>
      <c r="C2" s="9"/>
      <c r="D2" s="9"/>
      <c r="E2" s="10" t="s">
        <v>20</v>
      </c>
      <c r="F2" s="9"/>
      <c r="G2" s="10" t="s">
        <v>16</v>
      </c>
      <c r="H2" s="9"/>
      <c r="I2" s="9"/>
      <c r="J2" s="10" t="s">
        <v>20</v>
      </c>
      <c r="K2" s="9"/>
      <c r="L2" s="10" t="s">
        <v>16</v>
      </c>
      <c r="M2" s="9"/>
      <c r="N2" s="9"/>
      <c r="O2" s="10" t="s">
        <v>16</v>
      </c>
      <c r="P2" s="9"/>
    </row>
    <row r="3" spans="1:17" x14ac:dyDescent="0.3">
      <c r="A3" t="s">
        <v>25</v>
      </c>
      <c r="B3" s="5">
        <v>600</v>
      </c>
      <c r="C3" t="s">
        <v>12</v>
      </c>
      <c r="E3" s="2">
        <v>6.6729999999999998E-2</v>
      </c>
      <c r="G3">
        <f>B3*E3</f>
        <v>40.037999999999997</v>
      </c>
      <c r="H3" t="s">
        <v>15</v>
      </c>
      <c r="J3" s="3">
        <v>0.40175161639710555</v>
      </c>
      <c r="K3" t="s">
        <v>23</v>
      </c>
      <c r="L3">
        <f>B3*J3</f>
        <v>241.05096983826334</v>
      </c>
      <c r="M3" t="s">
        <v>15</v>
      </c>
      <c r="O3" s="4">
        <f>IF(ISERROR(L3-G3),"Eingabe prüfen!",L3-G3)</f>
        <v>201.01296983826336</v>
      </c>
      <c r="P3" t="s">
        <v>15</v>
      </c>
    </row>
    <row r="4" spans="1:17" x14ac:dyDescent="0.3">
      <c r="A4" t="s">
        <v>26</v>
      </c>
      <c r="B4" s="5">
        <v>450</v>
      </c>
      <c r="C4" t="s">
        <v>12</v>
      </c>
      <c r="E4" s="2">
        <v>0.18263000000000001</v>
      </c>
      <c r="F4" t="s">
        <v>17</v>
      </c>
      <c r="G4">
        <f>B4*E4</f>
        <v>82.183500000000009</v>
      </c>
      <c r="H4" t="s">
        <v>15</v>
      </c>
      <c r="J4" s="3">
        <v>0.40175161639710555</v>
      </c>
      <c r="K4" t="s">
        <v>23</v>
      </c>
      <c r="L4">
        <f t="shared" ref="L4:L8" si="0">B4*J4</f>
        <v>180.78822737869748</v>
      </c>
      <c r="M4" t="s">
        <v>15</v>
      </c>
      <c r="O4" s="4">
        <f t="shared" ref="O4:O8" si="1">IF(ISERROR(L4-G4),"Eingabe prüfen!",L4-G4)</f>
        <v>98.604727378697476</v>
      </c>
      <c r="P4" t="s">
        <v>15</v>
      </c>
    </row>
    <row r="5" spans="1:17" x14ac:dyDescent="0.3">
      <c r="A5" t="s">
        <v>29</v>
      </c>
      <c r="B5" s="5">
        <v>400</v>
      </c>
      <c r="C5" t="s">
        <v>12</v>
      </c>
      <c r="E5" s="2">
        <v>0.13888333333333336</v>
      </c>
      <c r="F5" t="s">
        <v>18</v>
      </c>
      <c r="G5">
        <f t="shared" ref="G5:G8" si="2">B5*E5</f>
        <v>55.553333333333342</v>
      </c>
      <c r="H5" t="s">
        <v>15</v>
      </c>
      <c r="J5" s="3">
        <v>0.40175161639710555</v>
      </c>
      <c r="K5" t="s">
        <v>23</v>
      </c>
      <c r="L5">
        <f t="shared" si="0"/>
        <v>160.70064655884221</v>
      </c>
      <c r="M5" t="s">
        <v>15</v>
      </c>
      <c r="O5" s="4">
        <f t="shared" si="1"/>
        <v>105.14731322550887</v>
      </c>
      <c r="P5" t="s">
        <v>15</v>
      </c>
    </row>
    <row r="6" spans="1:17" x14ac:dyDescent="0.3">
      <c r="A6" t="s">
        <v>8</v>
      </c>
      <c r="B6" s="5">
        <v>300</v>
      </c>
      <c r="C6" t="s">
        <v>12</v>
      </c>
      <c r="E6" s="2">
        <v>3.2201249999999994E-2</v>
      </c>
      <c r="F6" t="s">
        <v>17</v>
      </c>
      <c r="G6">
        <f t="shared" si="2"/>
        <v>9.6603749999999984</v>
      </c>
      <c r="H6" t="s">
        <v>15</v>
      </c>
      <c r="J6" s="3">
        <v>0.3161599467158191</v>
      </c>
      <c r="K6" t="s">
        <v>23</v>
      </c>
      <c r="L6">
        <f t="shared" si="0"/>
        <v>94.847984014745734</v>
      </c>
      <c r="M6" t="s">
        <v>15</v>
      </c>
      <c r="O6" s="4">
        <f t="shared" si="1"/>
        <v>85.187609014745732</v>
      </c>
      <c r="P6" t="s">
        <v>15</v>
      </c>
    </row>
    <row r="7" spans="1:17" x14ac:dyDescent="0.3">
      <c r="A7" t="s">
        <v>28</v>
      </c>
      <c r="B7" s="5">
        <v>100</v>
      </c>
      <c r="C7" t="s">
        <v>12</v>
      </c>
      <c r="E7" s="2">
        <v>0.16680946999999999</v>
      </c>
      <c r="F7" t="s">
        <v>17</v>
      </c>
      <c r="G7">
        <f t="shared" si="2"/>
        <v>16.680947</v>
      </c>
      <c r="H7" t="s">
        <v>15</v>
      </c>
      <c r="J7" s="3">
        <v>0.3161599467158191</v>
      </c>
      <c r="K7" t="s">
        <v>23</v>
      </c>
      <c r="L7">
        <f t="shared" si="0"/>
        <v>31.615994671581909</v>
      </c>
      <c r="M7" t="s">
        <v>15</v>
      </c>
      <c r="O7" s="4">
        <f t="shared" si="1"/>
        <v>14.935047671581909</v>
      </c>
      <c r="P7" t="s">
        <v>15</v>
      </c>
    </row>
    <row r="8" spans="1:17" x14ac:dyDescent="0.3">
      <c r="A8" t="s">
        <v>27</v>
      </c>
      <c r="B8" s="5">
        <v>100</v>
      </c>
      <c r="C8" t="s">
        <v>12</v>
      </c>
      <c r="E8" s="2">
        <v>2.1505479452054797E-2</v>
      </c>
      <c r="F8" t="s">
        <v>17</v>
      </c>
      <c r="G8">
        <f t="shared" si="2"/>
        <v>2.1505479452054796</v>
      </c>
      <c r="H8" t="s">
        <v>15</v>
      </c>
      <c r="J8" s="3">
        <v>0.3161599467158191</v>
      </c>
      <c r="K8" t="s">
        <v>23</v>
      </c>
      <c r="L8">
        <f t="shared" si="0"/>
        <v>31.615994671581909</v>
      </c>
      <c r="M8" t="s">
        <v>15</v>
      </c>
      <c r="O8" s="4">
        <f t="shared" si="1"/>
        <v>29.465446726376427</v>
      </c>
      <c r="P8" t="s">
        <v>15</v>
      </c>
    </row>
    <row r="9" spans="1:17" x14ac:dyDescent="0.3">
      <c r="G9" s="1">
        <f>SUM(G3:G8)</f>
        <v>206.26670327853881</v>
      </c>
      <c r="H9" t="s">
        <v>15</v>
      </c>
      <c r="L9" s="1">
        <f>SUM(L3:L8)</f>
        <v>740.61981713371267</v>
      </c>
      <c r="M9" t="s">
        <v>15</v>
      </c>
      <c r="O9" s="1">
        <f>SUM(O3:O8)</f>
        <v>534.35311385517377</v>
      </c>
      <c r="P9" t="s">
        <v>15</v>
      </c>
    </row>
    <row r="13" spans="1:17" x14ac:dyDescent="0.3">
      <c r="Q13" s="6"/>
    </row>
  </sheetData>
  <mergeCells count="4">
    <mergeCell ref="B1:C1"/>
    <mergeCell ref="E1:H1"/>
    <mergeCell ref="J1:M1"/>
    <mergeCell ref="O1:P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CO2-Emissionen</vt:lpstr>
      <vt:lpstr>CO2-EE-Einsatz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2022-09-19T14:04:57Z</dcterms:created>
  <dcterms:modified xsi:type="dcterms:W3CDTF">2025-03-19T12:54:16Z</dcterms:modified>
</cp:coreProperties>
</file>